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1" autoFilterDateGrouping="1"/>
  </bookViews>
  <sheets>
    <sheet xmlns:r="http://schemas.openxmlformats.org/officeDocument/2006/relationships" name="📋 Start Here" sheetId="1" state="visible" r:id="rId1"/>
    <sheet xmlns:r="http://schemas.openxmlformats.org/officeDocument/2006/relationships" name="📒 UK Transactions" sheetId="2" state="visible" r:id="rId2"/>
    <sheet xmlns:r="http://schemas.openxmlformats.org/officeDocument/2006/relationships" name="🌍 Overseas Transactions" sheetId="3" state="visible" r:id="rId3"/>
    <sheet xmlns:r="http://schemas.openxmlformats.org/officeDocument/2006/relationships" name="📊 Dashboard" sheetId="4" state="visible" r:id="rId4"/>
    <sheet xmlns:r="http://schemas.openxmlformats.org/officeDocument/2006/relationships" name="📖 Category Guide" sheetId="5" state="visible" r:id="rId5"/>
    <sheet xmlns:r="http://schemas.openxmlformats.org/officeDocument/2006/relationships" name="_dropdown_lookup" sheetId="6" state="hidden" r:id="rId6"/>
  </sheets>
  <definedNames>
    <definedName name="UK_INC_CATS">_dropdown_lookup!$D$1:$D$5</definedName>
    <definedName name="UK_EXP_CATS">_dropdown_lookup!$E$1:$E$9</definedName>
    <definedName name="OV_INC_CATS">_dropdown_lookup!$F$1:$F$4</definedName>
    <definedName name="OV_EXP_CATS">_dropdown_lookup!$G$1:$G$9</definedName>
  </definedNames>
  <calcPr calcId="124519" fullCalcOnLoad="1" refMode="A1" iterate="0" iterateCount="100" iterateDelta="0.0001"/>
</workbook>
</file>

<file path=xl/styles.xml><?xml version="1.0" encoding="utf-8"?>
<styleSheet xmlns="http://schemas.openxmlformats.org/spreadsheetml/2006/main">
  <numFmts count="4">
    <numFmt numFmtId="164" formatCode="dd/mm/yyyy"/>
    <numFmt numFmtId="165" formatCode="\£#,##0.00"/>
    <numFmt numFmtId="166" formatCode="DD/MM/YYYY"/>
    <numFmt numFmtId="167" formatCode="#,##0.00;[Red]-#,##0.00;&quot;-&quot;"/>
  </numFmts>
  <fonts count="46">
    <font>
      <name val="Calibri"/>
      <charset val="1"/>
      <family val="2"/>
      <color theme="1"/>
      <sz val="11"/>
    </font>
    <font>
      <name val="Arial"/>
      <family val="0"/>
      <sz val="10"/>
    </font>
    <font>
      <name val="Arial"/>
      <family val="0"/>
      <sz val="10"/>
    </font>
    <font>
      <name val="Arial"/>
      <family val="0"/>
      <sz val="10"/>
    </font>
    <font>
      <name val="Calibri"/>
      <charset val="1"/>
      <family val="0"/>
      <b val="1"/>
      <color rgb="FFFFFFFF"/>
      <sz val="18"/>
    </font>
    <font>
      <name val="Calibri"/>
      <charset val="1"/>
      <family val="0"/>
      <color rgb="FF1A1610"/>
      <sz val="10"/>
    </font>
    <font>
      <name val="Calibri"/>
      <charset val="1"/>
      <family val="0"/>
      <b val="1"/>
      <color rgb="FFFFFFFF"/>
      <sz val="10"/>
    </font>
    <font>
      <name val="Calibri"/>
      <charset val="1"/>
      <family val="0"/>
      <b val="1"/>
      <color rgb="FF7B5E00"/>
      <sz val="10"/>
    </font>
    <font>
      <name val="Calibri"/>
      <charset val="1"/>
      <family val="0"/>
      <color rgb="FF7B5E00"/>
      <sz val="9"/>
    </font>
    <font>
      <name val="Calibri"/>
      <charset val="1"/>
      <family val="0"/>
      <color rgb="FFFFFFFF"/>
      <sz val="9"/>
    </font>
    <font>
      <name val="Calibri"/>
      <charset val="1"/>
      <family val="0"/>
      <b val="1"/>
      <color rgb="FFFFFFFF"/>
      <sz val="14"/>
    </font>
    <font>
      <name val="Calibri"/>
      <charset val="1"/>
      <family val="0"/>
      <i val="1"/>
      <color rgb="FF1A6B3A"/>
      <sz val="10"/>
    </font>
    <font>
      <name val="Calibri"/>
      <charset val="1"/>
      <family val="0"/>
      <i val="1"/>
      <color rgb="FF7B5E00"/>
      <sz val="10"/>
    </font>
    <font>
      <name val="Calibri"/>
      <charset val="1"/>
      <family val="0"/>
      <b val="1"/>
      <color rgb="FFFFFFFF"/>
      <sz val="11"/>
    </font>
    <font>
      <name val="Calibri"/>
      <charset val="1"/>
      <family val="0"/>
      <b val="1"/>
      <color rgb="FFFFFFFF"/>
      <sz val="16"/>
    </font>
    <font>
      <name val="Calibri"/>
      <charset val="1"/>
      <family val="0"/>
      <b val="1"/>
      <color rgb="FFFFFFFF"/>
      <sz val="9"/>
    </font>
    <font>
      <name val="Calibri"/>
      <charset val="1"/>
      <family val="0"/>
      <color rgb="FF1A1610"/>
      <sz val="9"/>
    </font>
    <font>
      <name val="Calibri"/>
      <charset val="1"/>
      <family val="0"/>
      <color rgb="FF1A6B3A"/>
      <sz val="9"/>
    </font>
    <font>
      <name val="Calibri"/>
      <charset val="1"/>
      <family val="0"/>
      <color rgb="FFB5200A"/>
      <sz val="9"/>
    </font>
    <font>
      <name val="Calibri"/>
      <charset val="1"/>
      <family val="0"/>
      <b val="1"/>
      <color rgb="FFB5200A"/>
      <sz val="9"/>
    </font>
    <font>
      <name val="Calibri"/>
      <charset val="1"/>
      <family val="0"/>
      <b val="1"/>
      <color rgb="FFFFFFFF"/>
      <sz val="15"/>
    </font>
    <font>
      <name val="Calibri"/>
      <charset val="1"/>
      <family val="0"/>
      <b val="1"/>
      <color rgb="FF0D1B2A"/>
      <sz val="10"/>
    </font>
    <font>
      <name val="Calibri"/>
      <sz val="10"/>
    </font>
    <font>
      <name val="Calibri"/>
      <b val="1"/>
      <color rgb="FFFFFFFF"/>
      <sz val="22"/>
    </font>
    <font>
      <name val="Calibri"/>
      <color rgb="FF94A3B8"/>
      <sz val="9"/>
    </font>
    <font>
      <name val="Calibri"/>
      <color rgb="FF475569"/>
      <sz val="10"/>
    </font>
    <font>
      <name val="Calibri"/>
      <b val="1"/>
      <color rgb="FFFFFFFF"/>
      <sz val="10"/>
    </font>
    <font>
      <name val="Calibri"/>
      <b val="1"/>
      <color rgb="FF78350F"/>
      <sz val="10"/>
    </font>
    <font>
      <name val="Calibri"/>
      <color rgb="FF78350F"/>
      <sz val="9.5"/>
    </font>
    <font>
      <name val="Calibri"/>
      <b val="1"/>
      <color rgb="FFFFFFFF"/>
      <sz val="16"/>
    </font>
    <font>
      <name val="Calibri"/>
      <color rgb="FF475569"/>
      <sz val="9"/>
    </font>
    <font>
      <name val="Calibri"/>
      <color rgb="FF14532D"/>
      <sz val="10"/>
    </font>
    <font>
      <name val="Calibri"/>
      <color rgb="FF7F1D1D"/>
      <sz val="10"/>
    </font>
    <font>
      <name val="Calibri"/>
    </font>
    <font>
      <name val="Calibri"/>
      <color rgb="FF78350F"/>
      <sz val="9"/>
    </font>
    <font>
      <name val="Calibri"/>
      <b val="1"/>
      <color rgb="FFFFFFFF"/>
      <sz val="15"/>
    </font>
    <font>
      <name val="Calibri"/>
      <b val="1"/>
      <color rgb="FFFFFFFF"/>
      <sz val="9"/>
    </font>
    <font>
      <name val="Calibri"/>
      <color rgb="FF14532D"/>
      <sz val="9"/>
    </font>
    <font>
      <name val="Calibri"/>
      <color rgb="FF7F1D1D"/>
      <sz val="9"/>
    </font>
    <font>
      <name val="Calibri"/>
      <b val="1"/>
      <color rgb="FF0F172A"/>
      <sz val="10"/>
    </font>
    <font>
      <name val="Calibri"/>
      <color rgb="FF3730A3"/>
      <sz val="9"/>
    </font>
    <font>
      <name val="Calibri"/>
      <b val="1"/>
      <color rgb="FF94A3B8"/>
      <sz val="9"/>
    </font>
    <font>
      <name val="Calibri"/>
      <b val="1"/>
      <color rgb="FFDC2626"/>
      <sz val="9"/>
    </font>
    <font>
      <name val="Calibri"/>
      <b val="1"/>
      <color rgb="FFFFFFFF"/>
      <sz val="18"/>
    </font>
    <font>
      <name val="Calibri"/>
      <i val="1"/>
      <color rgb="FF475569"/>
      <sz val="9"/>
    </font>
    <font>
      <name val="Calibri"/>
      <color rgb="FF0F172A"/>
      <sz val="9"/>
    </font>
  </fonts>
  <fills count="24">
    <fill>
      <patternFill/>
    </fill>
    <fill>
      <patternFill patternType="gray125"/>
    </fill>
    <fill>
      <patternFill patternType="solid">
        <fgColor rgb="FFFDF8F0"/>
        <bgColor rgb="FFFAF6EF"/>
      </patternFill>
    </fill>
    <fill>
      <patternFill patternType="solid">
        <fgColor rgb="FF0D1B2A"/>
        <bgColor rgb="FF1A1610"/>
      </patternFill>
    </fill>
    <fill>
      <patternFill patternType="solid">
        <fgColor rgb="FFC4860A"/>
        <bgColor rgb="FFFF6600"/>
      </patternFill>
    </fill>
    <fill>
      <patternFill patternType="solid">
        <fgColor rgb="FFFAF6EF"/>
        <bgColor rgb="FFFDF8F0"/>
      </patternFill>
    </fill>
    <fill>
      <patternFill patternType="solid">
        <fgColor rgb="FFFFF8E1"/>
        <bgColor rgb="FFFDF8F0"/>
      </patternFill>
    </fill>
    <fill>
      <patternFill patternType="solid">
        <fgColor rgb="FF1A6B3A"/>
        <bgColor rgb="FF1A5A8A"/>
      </patternFill>
    </fill>
    <fill>
      <patternFill patternType="solid">
        <fgColor rgb="FFB5200A"/>
        <bgColor rgb="FF8A1A3A"/>
      </patternFill>
    </fill>
    <fill>
      <patternFill patternType="solid">
        <fgColor rgb="FFE8F5E9"/>
        <bgColor rgb="FFFAF6EF"/>
      </patternFill>
    </fill>
    <fill>
      <patternFill patternType="solid">
        <fgColor rgb="FFFFFFFF"/>
        <bgColor rgb="FFFDF8F0"/>
      </patternFill>
    </fill>
    <fill>
      <patternFill patternType="solid">
        <fgColor rgb="FF0D47A1"/>
        <bgColor rgb="FF1A5A8A"/>
      </patternFill>
    </fill>
    <fill>
      <patternFill patternType="solid">
        <fgColor rgb="FFFDECEA"/>
        <bgColor rgb="FFFAF6EF"/>
      </patternFill>
    </fill>
    <fill>
      <patternFill patternType="solid">
        <fgColor rgb="FFF4F6F9"/>
      </patternFill>
    </fill>
    <fill>
      <patternFill patternType="solid">
        <fgColor rgb="FF0F172A"/>
      </patternFill>
    </fill>
    <fill>
      <patternFill patternType="solid">
        <fgColor rgb="FF1E293B"/>
      </patternFill>
    </fill>
    <fill>
      <patternFill patternType="solid">
        <fgColor rgb="FFFFFFFF"/>
      </patternFill>
    </fill>
    <fill>
      <patternFill patternType="solid">
        <fgColor rgb="FFFEF3C7"/>
      </patternFill>
    </fill>
    <fill>
      <patternFill patternType="solid">
        <fgColor rgb="FF16A34A"/>
      </patternFill>
    </fill>
    <fill>
      <patternFill patternType="solid">
        <fgColor rgb="FFDC2626"/>
      </patternFill>
    </fill>
    <fill>
      <patternFill patternType="solid">
        <fgColor rgb="FFE8F5ED"/>
      </patternFill>
    </fill>
    <fill>
      <patternFill patternType="solid">
        <fgColor rgb="FFFEF2F2"/>
      </patternFill>
    </fill>
    <fill>
      <patternFill patternType="solid">
        <fgColor rgb="FF5B5BD6"/>
      </patternFill>
    </fill>
    <fill>
      <patternFill patternType="solid">
        <fgColor rgb="FFEEECFB"/>
      </patternFill>
    </fill>
  </fills>
  <borders count="32">
    <border>
      <left/>
      <right/>
      <top/>
      <bottom/>
      <diagonal/>
    </border>
    <border>
      <left/>
      <right style="thin">
        <color rgb="FF5C5347"/>
      </right>
      <top/>
      <bottom style="medium">
        <color rgb="FFC4860A"/>
      </bottom>
      <diagonal/>
    </border>
    <border>
      <left/>
      <right/>
      <top/>
      <bottom style="medium">
        <color rgb="FFC4860A"/>
      </bottom>
      <diagonal/>
    </border>
    <border>
      <left/>
      <right/>
      <top/>
      <bottom style="thin">
        <color rgb="FFD9D0C0"/>
      </bottom>
      <diagonal/>
    </border>
    <border>
      <left style="medium">
        <color rgb="FFB5200A"/>
      </left>
      <right/>
      <top style="medium">
        <color rgb="FFB5200A"/>
      </top>
      <bottom style="medium">
        <color rgb="FFB5200A"/>
      </bottom>
      <diagonal/>
    </border>
    <border>
      <left/>
      <right style="thin">
        <color rgb="FFD9D0C0"/>
      </right>
      <top/>
      <bottom style="thin">
        <color rgb="FFD9D0C0"/>
      </bottom>
      <diagonal/>
    </border>
    <border>
      <left/>
      <right/>
      <top style="medium">
        <color rgb="FFB5200A"/>
      </top>
      <bottom/>
      <diagonal/>
    </border>
    <border>
      <left/>
      <right/>
      <top style="medium">
        <color rgb="FFB5200A"/>
      </top>
      <bottom style="medium">
        <color rgb="FFB5200A"/>
      </bottom>
      <diagonal/>
    </border>
    <border/>
    <border>
      <left style="medium">
        <color rgb="005B5BD6"/>
      </left>
      <right style="thin">
        <color rgb="FFE2E8F0"/>
      </right>
      <top style="thin">
        <color rgb="FFE2E8F0"/>
      </top>
      <bottom style="thin">
        <color rgb="FFE2E8F0"/>
      </bottom>
    </border>
    <border>
      <left style="medium">
        <color rgb="005B5BD6"/>
      </left>
      <top style="thin">
        <color rgb="FFE2E8F0"/>
      </top>
      <bottom style="thin">
        <color rgb="FFE2E8F0"/>
      </bottom>
    </border>
    <border>
      <left style="thin">
        <color rgb="FFE2E8F0"/>
      </left>
      <right style="thin">
        <color rgb="FFE2E8F0"/>
      </right>
      <top style="thin">
        <color rgb="FFE2E8F0"/>
      </top>
      <bottom style="thin">
        <color rgb="FFE2E8F0"/>
      </bottom>
    </border>
    <border>
      <left style="medium">
        <color rgb="00F59E0B"/>
      </left>
      <top style="thin">
        <color rgb="FFE2E8F0"/>
      </top>
      <bottom style="thin">
        <color rgb="FFE2E8F0"/>
      </bottom>
    </border>
    <border>
      <left style="medium">
        <color rgb="00F59E0B"/>
      </left>
      <bottom style="thin">
        <color rgb="FFE2E8F0"/>
      </bottom>
    </border>
    <border>
      <left/>
      <right/>
      <top/>
      <bottom style="thin">
        <color rgb="FFE2E8F0"/>
      </bottom>
      <diagonal/>
    </border>
    <border>
      <left/>
      <right/>
      <top style="thin">
        <color rgb="FFE2E8F0"/>
      </top>
      <bottom/>
      <diagonal/>
    </border>
    <border>
      <left/>
      <right/>
      <top style="thin">
        <color rgb="FFE2E8F0"/>
      </top>
      <bottom style="thin">
        <color rgb="FFE2E8F0"/>
      </bottom>
      <diagonal/>
    </border>
    <border>
      <left/>
      <right style="thin">
        <color rgb="FFE2E8F0"/>
      </right>
      <top style="thin">
        <color rgb="FFE2E8F0"/>
      </top>
      <bottom/>
      <diagonal/>
    </border>
    <border>
      <left/>
      <right style="thin">
        <color rgb="FFE2E8F0"/>
      </right>
      <top style="thin">
        <color rgb="FFE2E8F0"/>
      </top>
      <bottom style="thin">
        <color rgb="FFE2E8F0"/>
      </bottom>
      <diagonal/>
    </border>
    <border>
      <bottom style="medium">
        <color rgb="001E293B"/>
      </bottom>
    </border>
    <border>
      <bottom style="hair">
        <color rgb="FFE2E8F0"/>
      </bottom>
    </border>
    <border>
      <left style="medium">
        <color rgb="00F59E0B"/>
      </left>
      <right/>
      <top style="thin">
        <color rgb="FFE2E8F0"/>
      </top>
      <bottom style="thin">
        <color rgb="FFE2E8F0"/>
      </bottom>
    </border>
    <border>
      <left style="medium">
        <color rgb="00F59E0B"/>
      </left>
      <right/>
      <bottom style="thin">
        <color rgb="FFE2E8F0"/>
      </bottom>
    </border>
    <border>
      <bottom style="medium">
        <color rgb="000F172A"/>
      </bottom>
    </border>
    <border>
      <left style="hair">
        <color rgb="FFE2E8F0"/>
      </left>
      <bottom style="hair">
        <color rgb="FFE2E8F0"/>
      </bottom>
    </border>
    <border>
      <left/>
      <bottom style="hair">
        <color rgb="FFE2E8F0"/>
      </bottom>
    </border>
    <border>
      <top style="thin">
        <color rgb="FFE2E8F0"/>
      </top>
      <bottom style="thin">
        <color rgb="FFE2E8F0"/>
      </bottom>
    </border>
    <border>
      <right/>
      <bottom/>
    </border>
    <border>
      <left style="medium">
        <color rgb="005B5BD6"/>
      </left>
      <right/>
      <top style="thin">
        <color rgb="FFE2E8F0"/>
      </top>
      <bottom style="thin">
        <color rgb="FFE2E8F0"/>
      </bottom>
    </border>
    <border>
      <left style="medium">
        <color rgb="00F59E0B"/>
      </left>
      <right style="thin">
        <color rgb="FFE2E8F0"/>
      </right>
      <top style="thin">
        <color rgb="FFE2E8F0"/>
      </top>
      <bottom style="thin">
        <color rgb="FFE2E8F0"/>
      </bottom>
    </border>
    <border>
      <left style="medium">
        <color rgb="0016A34A"/>
      </left>
      <top style="thin">
        <color rgb="FFE2E8F0"/>
      </top>
      <bottom style="thin">
        <color rgb="FFE2E8F0"/>
      </bottom>
    </border>
    <border>
      <left style="medium">
        <color rgb="0016A34A"/>
      </left>
      <right/>
      <top style="thin">
        <color rgb="FFE2E8F0"/>
      </top>
      <bottom style="thin">
        <color rgb="FFE2E8F0"/>
      </bottom>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98">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3" borderId="0" applyAlignment="1" pivotButton="0" quotePrefix="0" xfId="0">
      <alignment horizontal="center" vertical="center" wrapText="1"/>
    </xf>
    <xf numFmtId="0" fontId="0" fillId="4" borderId="0" applyAlignment="1" pivotButton="0" quotePrefix="0" xfId="0">
      <alignment horizontal="general" vertical="bottom"/>
    </xf>
    <xf numFmtId="0" fontId="5" fillId="2" borderId="0" applyAlignment="1" pivotButton="0" quotePrefix="0" xfId="0">
      <alignment horizontal="left" vertical="top" wrapText="1"/>
    </xf>
    <xf numFmtId="0" fontId="6" fillId="3" borderId="0" applyAlignment="1" pivotButton="0" quotePrefix="0" xfId="0">
      <alignment horizontal="left" vertical="center"/>
    </xf>
    <xf numFmtId="0" fontId="5" fillId="5" borderId="0" applyAlignment="1" pivotButton="0" quotePrefix="0" xfId="0">
      <alignment horizontal="left" vertical="center" wrapText="1"/>
    </xf>
    <xf numFmtId="0" fontId="7" fillId="6" borderId="0" applyAlignment="1" pivotButton="0" quotePrefix="0" xfId="0">
      <alignment horizontal="left" vertical="center"/>
    </xf>
    <xf numFmtId="0" fontId="8" fillId="6" borderId="0" applyAlignment="1" pivotButton="0" quotePrefix="0" xfId="0">
      <alignment horizontal="left" vertical="center" wrapText="1"/>
    </xf>
    <xf numFmtId="0" fontId="9" fillId="3" borderId="0" applyAlignment="1" pivotButton="0" quotePrefix="0" xfId="0">
      <alignment horizontal="center" vertical="center"/>
    </xf>
    <xf numFmtId="0" fontId="10" fillId="3" borderId="0" applyAlignment="1" pivotButton="0" quotePrefix="0" xfId="0">
      <alignment horizontal="left" vertical="center"/>
    </xf>
    <xf numFmtId="0" fontId="6" fillId="3" borderId="1" applyAlignment="1" pivotButton="0" quotePrefix="0" xfId="0">
      <alignment horizontal="center" vertical="center"/>
    </xf>
    <xf numFmtId="0" fontId="6" fillId="7" borderId="1" applyAlignment="1" pivotButton="0" quotePrefix="0" xfId="0">
      <alignment horizontal="center" vertical="center"/>
    </xf>
    <xf numFmtId="0" fontId="6" fillId="8" borderId="1" applyAlignment="1" pivotButton="0" quotePrefix="0" xfId="0">
      <alignment horizontal="center" vertical="center"/>
    </xf>
    <xf numFmtId="0" fontId="6" fillId="3" borderId="2" applyAlignment="1" pivotButton="0" quotePrefix="0" xfId="0">
      <alignment horizontal="center" vertical="center"/>
    </xf>
    <xf numFmtId="164" fontId="11" fillId="9" borderId="3" applyAlignment="1" pivotButton="0" quotePrefix="0" xfId="0">
      <alignment horizontal="left" vertical="center"/>
    </xf>
    <xf numFmtId="0" fontId="11" fillId="9" borderId="3" applyAlignment="1" pivotButton="0" quotePrefix="0" xfId="0">
      <alignment horizontal="left" vertical="center"/>
    </xf>
    <xf numFmtId="165" fontId="11" fillId="9" borderId="3" applyAlignment="1" pivotButton="0" quotePrefix="0" xfId="0">
      <alignment horizontal="left" vertical="center"/>
    </xf>
    <xf numFmtId="164" fontId="12" fillId="6" borderId="3" applyAlignment="1" pivotButton="0" quotePrefix="0" xfId="0">
      <alignment horizontal="left" vertical="center"/>
    </xf>
    <xf numFmtId="0" fontId="12" fillId="6" borderId="3" applyAlignment="1" pivotButton="0" quotePrefix="0" xfId="0">
      <alignment horizontal="left" vertical="center"/>
    </xf>
    <xf numFmtId="165" fontId="12" fillId="6" borderId="3" applyAlignment="1" pivotButton="0" quotePrefix="0" xfId="0">
      <alignment horizontal="left" vertical="center"/>
    </xf>
    <xf numFmtId="164" fontId="5" fillId="10" borderId="3" applyAlignment="1" pivotButton="0" quotePrefix="0" xfId="0">
      <alignment horizontal="left" vertical="center"/>
    </xf>
    <xf numFmtId="0" fontId="5" fillId="10" borderId="3" applyAlignment="1" pivotButton="0" quotePrefix="0" xfId="0">
      <alignment horizontal="left" vertical="center"/>
    </xf>
    <xf numFmtId="165" fontId="5" fillId="10" borderId="3" applyAlignment="1" pivotButton="0" quotePrefix="0" xfId="0">
      <alignment horizontal="left" vertical="center"/>
    </xf>
    <xf numFmtId="164" fontId="5" fillId="5" borderId="3" applyAlignment="1" pivotButton="0" quotePrefix="0" xfId="0">
      <alignment horizontal="left" vertical="center"/>
    </xf>
    <xf numFmtId="0" fontId="5" fillId="5" borderId="3" applyAlignment="1" pivotButton="0" quotePrefix="0" xfId="0">
      <alignment horizontal="left" vertical="center"/>
    </xf>
    <xf numFmtId="165" fontId="5" fillId="5" borderId="3" applyAlignment="1" pivotButton="0" quotePrefix="0" xfId="0">
      <alignment horizontal="left" vertical="center"/>
    </xf>
    <xf numFmtId="0" fontId="13" fillId="11" borderId="0" applyAlignment="1" pivotButton="0" quotePrefix="0" xfId="0">
      <alignment horizontal="left" vertical="center" wrapText="1"/>
    </xf>
    <xf numFmtId="0" fontId="14" fillId="3" borderId="0" applyAlignment="1" pivotButton="0" quotePrefix="0" xfId="0">
      <alignment horizontal="left" vertical="center"/>
    </xf>
    <xf numFmtId="0" fontId="15" fillId="3" borderId="2" applyAlignment="1" pivotButton="0" quotePrefix="0" xfId="0">
      <alignment horizontal="left" vertical="center"/>
    </xf>
    <xf numFmtId="0" fontId="15" fillId="3" borderId="2" applyAlignment="1" pivotButton="0" quotePrefix="0" xfId="0">
      <alignment horizontal="center" vertical="center"/>
    </xf>
    <xf numFmtId="0" fontId="16" fillId="9" borderId="3" applyAlignment="1" pivotButton="0" quotePrefix="0" xfId="0">
      <alignment horizontal="left" vertical="center" wrapText="1"/>
    </xf>
    <xf numFmtId="165" fontId="17" fillId="9" borderId="3" applyAlignment="1" pivotButton="0" quotePrefix="0" xfId="0">
      <alignment horizontal="right" vertical="center"/>
    </xf>
    <xf numFmtId="0" fontId="16" fillId="10" borderId="3" applyAlignment="1" pivotButton="0" quotePrefix="0" xfId="0">
      <alignment horizontal="left" vertical="center" wrapText="1"/>
    </xf>
    <xf numFmtId="165" fontId="17" fillId="10" borderId="3" applyAlignment="1" pivotButton="0" quotePrefix="0" xfId="0">
      <alignment horizontal="right" vertical="center"/>
    </xf>
    <xf numFmtId="0" fontId="6" fillId="7" borderId="2" applyAlignment="1" pivotButton="0" quotePrefix="0" xfId="0">
      <alignment horizontal="left" vertical="center"/>
    </xf>
    <xf numFmtId="165" fontId="6" fillId="7" borderId="2" applyAlignment="1" pivotButton="0" quotePrefix="0" xfId="0">
      <alignment horizontal="right" vertical="center"/>
    </xf>
    <xf numFmtId="0" fontId="16" fillId="6" borderId="3" applyAlignment="1" pivotButton="0" quotePrefix="0" xfId="0">
      <alignment horizontal="left" vertical="center" wrapText="1"/>
    </xf>
    <xf numFmtId="165" fontId="18" fillId="6" borderId="3" applyAlignment="1" pivotButton="0" quotePrefix="0" xfId="0">
      <alignment horizontal="right" vertical="center"/>
    </xf>
    <xf numFmtId="165" fontId="18" fillId="10" borderId="3" applyAlignment="1" pivotButton="0" quotePrefix="0" xfId="0">
      <alignment horizontal="right" vertical="center"/>
    </xf>
    <xf numFmtId="0" fontId="6" fillId="8" borderId="2" applyAlignment="1" pivotButton="0" quotePrefix="0" xfId="0">
      <alignment horizontal="left" vertical="center"/>
    </xf>
    <xf numFmtId="165" fontId="6" fillId="8" borderId="2" applyAlignment="1" pivotButton="0" quotePrefix="0" xfId="0">
      <alignment horizontal="right" vertical="center"/>
    </xf>
    <xf numFmtId="0" fontId="16" fillId="5" borderId="3" applyAlignment="1" pivotButton="0" quotePrefix="0" xfId="0">
      <alignment horizontal="left" vertical="center"/>
    </xf>
    <xf numFmtId="0" fontId="16" fillId="5" borderId="3" applyAlignment="1" pivotButton="0" quotePrefix="0" xfId="0">
      <alignment horizontal="center" vertical="center"/>
    </xf>
    <xf numFmtId="0" fontId="19" fillId="5" borderId="3" applyAlignment="1" pivotButton="0" quotePrefix="0" xfId="0">
      <alignment horizontal="center" vertical="center"/>
    </xf>
    <xf numFmtId="0" fontId="16" fillId="10" borderId="3" applyAlignment="1" pivotButton="0" quotePrefix="0" xfId="0">
      <alignment horizontal="left" vertical="center"/>
    </xf>
    <xf numFmtId="0" fontId="16" fillId="10" borderId="3" applyAlignment="1" pivotButton="0" quotePrefix="0" xfId="0">
      <alignment horizontal="center" vertical="center"/>
    </xf>
    <xf numFmtId="0" fontId="19" fillId="10" borderId="3" applyAlignment="1" pivotButton="0" quotePrefix="0" xfId="0">
      <alignment horizontal="center" vertical="center"/>
    </xf>
    <xf numFmtId="0" fontId="20" fillId="3" borderId="0" applyAlignment="1" pivotButton="0" quotePrefix="0" xfId="0">
      <alignment horizontal="left" vertical="center"/>
    </xf>
    <xf numFmtId="0" fontId="18" fillId="12" borderId="4" applyAlignment="1" pivotButton="0" quotePrefix="0" xfId="0">
      <alignment horizontal="left" vertical="top" wrapText="1"/>
    </xf>
    <xf numFmtId="0" fontId="6" fillId="3" borderId="2" applyAlignment="1" pivotButton="0" quotePrefix="0" xfId="0">
      <alignment horizontal="left" vertical="center"/>
    </xf>
    <xf numFmtId="0" fontId="6" fillId="4" borderId="0" applyAlignment="1" pivotButton="0" quotePrefix="0" xfId="0">
      <alignment horizontal="left" vertical="center"/>
    </xf>
    <xf numFmtId="0" fontId="21" fillId="5" borderId="5" applyAlignment="1" pivotButton="0" quotePrefix="0" xfId="0">
      <alignment horizontal="left" vertical="top" wrapText="1"/>
    </xf>
    <xf numFmtId="0" fontId="16" fillId="5" borderId="3" applyAlignment="1" pivotButton="0" quotePrefix="0" xfId="0">
      <alignment horizontal="left" vertical="top" wrapText="1"/>
    </xf>
    <xf numFmtId="0" fontId="21" fillId="10" borderId="5" applyAlignment="1" pivotButton="0" quotePrefix="0" xfId="0">
      <alignment horizontal="left" vertical="top" wrapText="1"/>
    </xf>
    <xf numFmtId="0" fontId="16" fillId="10" borderId="3" applyAlignment="1" pivotButton="0" quotePrefix="0" xfId="0">
      <alignment horizontal="left" vertical="top" wrapText="1"/>
    </xf>
    <xf numFmtId="0" fontId="9" fillId="3" borderId="0"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3" borderId="0" applyAlignment="1" pivotButton="0" quotePrefix="0" xfId="0">
      <alignment horizontal="center" vertical="center" wrapText="1"/>
    </xf>
    <xf numFmtId="0" fontId="0" fillId="4" borderId="0" applyAlignment="1" pivotButton="0" quotePrefix="0" xfId="0">
      <alignment horizontal="general" vertical="bottom"/>
    </xf>
    <xf numFmtId="0" fontId="5" fillId="2" borderId="0" applyAlignment="1" pivotButton="0" quotePrefix="0" xfId="0">
      <alignment horizontal="left" vertical="top" wrapText="1"/>
    </xf>
    <xf numFmtId="0" fontId="6" fillId="3" borderId="0" applyAlignment="1" pivotButton="0" quotePrefix="0" xfId="0">
      <alignment horizontal="left" vertical="center"/>
    </xf>
    <xf numFmtId="0" fontId="5" fillId="5" borderId="0" applyAlignment="1" pivotButton="0" quotePrefix="0" xfId="0">
      <alignment horizontal="left" vertical="center" wrapText="1"/>
    </xf>
    <xf numFmtId="0" fontId="7" fillId="6" borderId="0" applyAlignment="1" pivotButton="0" quotePrefix="0" xfId="0">
      <alignment horizontal="left" vertical="center"/>
    </xf>
    <xf numFmtId="0" fontId="8" fillId="6" borderId="0" applyAlignment="1" pivotButton="0" quotePrefix="0" xfId="0">
      <alignment horizontal="left" vertical="center" wrapText="1"/>
    </xf>
    <xf numFmtId="0" fontId="9" fillId="3" borderId="0" applyAlignment="1" pivotButton="0" quotePrefix="0" xfId="0">
      <alignment horizontal="center" vertical="center"/>
    </xf>
    <xf numFmtId="0" fontId="10" fillId="3" borderId="0" applyAlignment="1" pivotButton="0" quotePrefix="0" xfId="0">
      <alignment horizontal="left" vertical="center"/>
    </xf>
    <xf numFmtId="0" fontId="6" fillId="3" borderId="1" applyAlignment="1" pivotButton="0" quotePrefix="0" xfId="0">
      <alignment horizontal="center" vertical="center"/>
    </xf>
    <xf numFmtId="0" fontId="6" fillId="7" borderId="1" applyAlignment="1" pivotButton="0" quotePrefix="0" xfId="0">
      <alignment horizontal="center" vertical="center"/>
    </xf>
    <xf numFmtId="0" fontId="6" fillId="8" borderId="1" applyAlignment="1" pivotButton="0" quotePrefix="0" xfId="0">
      <alignment horizontal="center" vertical="center"/>
    </xf>
    <xf numFmtId="0" fontId="6" fillId="3" borderId="2" applyAlignment="1" pivotButton="0" quotePrefix="0" xfId="0">
      <alignment horizontal="center" vertical="center"/>
    </xf>
    <xf numFmtId="164" fontId="11" fillId="9" borderId="3" applyAlignment="1" pivotButton="0" quotePrefix="0" xfId="0">
      <alignment horizontal="left" vertical="center"/>
    </xf>
    <xf numFmtId="0" fontId="11" fillId="9" borderId="3" applyAlignment="1" pivotButton="0" quotePrefix="0" xfId="0">
      <alignment horizontal="left" vertical="center"/>
    </xf>
    <xf numFmtId="165" fontId="11" fillId="9" borderId="3" applyAlignment="1" pivotButton="0" quotePrefix="0" xfId="0">
      <alignment horizontal="left" vertical="center"/>
    </xf>
    <xf numFmtId="164" fontId="12" fillId="6" borderId="3" applyAlignment="1" pivotButton="0" quotePrefix="0" xfId="0">
      <alignment horizontal="left" vertical="center"/>
    </xf>
    <xf numFmtId="0" fontId="12" fillId="6" borderId="3" applyAlignment="1" pivotButton="0" quotePrefix="0" xfId="0">
      <alignment horizontal="left" vertical="center"/>
    </xf>
    <xf numFmtId="165" fontId="12" fillId="6" borderId="3" applyAlignment="1" pivotButton="0" quotePrefix="0" xfId="0">
      <alignment horizontal="left" vertical="center"/>
    </xf>
    <xf numFmtId="164" fontId="5" fillId="10" borderId="3" applyAlignment="1" pivotButton="0" quotePrefix="0" xfId="0">
      <alignment horizontal="left" vertical="center"/>
    </xf>
    <xf numFmtId="0" fontId="5" fillId="10" borderId="3" applyAlignment="1" pivotButton="0" quotePrefix="0" xfId="0">
      <alignment horizontal="left" vertical="center"/>
    </xf>
    <xf numFmtId="165" fontId="5" fillId="10" borderId="3" applyAlignment="1" pivotButton="0" quotePrefix="0" xfId="0">
      <alignment horizontal="left" vertical="center"/>
    </xf>
    <xf numFmtId="164" fontId="5" fillId="5" borderId="3" applyAlignment="1" pivotButton="0" quotePrefix="0" xfId="0">
      <alignment horizontal="left" vertical="center"/>
    </xf>
    <xf numFmtId="0" fontId="5" fillId="5" borderId="3" applyAlignment="1" pivotButton="0" quotePrefix="0" xfId="0">
      <alignment horizontal="left" vertical="center"/>
    </xf>
    <xf numFmtId="165" fontId="5" fillId="5" borderId="3" applyAlignment="1" pivotButton="0" quotePrefix="0" xfId="0">
      <alignment horizontal="left" vertical="center"/>
    </xf>
    <xf numFmtId="0" fontId="13" fillId="11" borderId="0" applyAlignment="1" pivotButton="0" quotePrefix="0" xfId="0">
      <alignment horizontal="left" vertical="center" wrapText="1"/>
    </xf>
    <xf numFmtId="0" fontId="14" fillId="3" borderId="0" applyAlignment="1" pivotButton="0" quotePrefix="0" xfId="0">
      <alignment horizontal="left" vertical="center"/>
    </xf>
    <xf numFmtId="0" fontId="15" fillId="3" borderId="2" applyAlignment="1" pivotButton="0" quotePrefix="0" xfId="0">
      <alignment horizontal="left" vertical="center"/>
    </xf>
    <xf numFmtId="0" fontId="15" fillId="3" borderId="2" applyAlignment="1" pivotButton="0" quotePrefix="0" xfId="0">
      <alignment horizontal="center" vertical="center"/>
    </xf>
    <xf numFmtId="0" fontId="16" fillId="9" borderId="3" applyAlignment="1" pivotButton="0" quotePrefix="0" xfId="0">
      <alignment horizontal="left" vertical="center" wrapText="1"/>
    </xf>
    <xf numFmtId="165" fontId="17" fillId="9" borderId="3" applyAlignment="1" pivotButton="0" quotePrefix="0" xfId="0">
      <alignment horizontal="right" vertical="center"/>
    </xf>
    <xf numFmtId="0" fontId="16" fillId="10" borderId="3" applyAlignment="1" pivotButton="0" quotePrefix="0" xfId="0">
      <alignment horizontal="left" vertical="center" wrapText="1"/>
    </xf>
    <xf numFmtId="165" fontId="17" fillId="10" borderId="3" applyAlignment="1" pivotButton="0" quotePrefix="0" xfId="0">
      <alignment horizontal="right" vertical="center"/>
    </xf>
    <xf numFmtId="0" fontId="6" fillId="7" borderId="2" applyAlignment="1" pivotButton="0" quotePrefix="0" xfId="0">
      <alignment horizontal="left" vertical="center"/>
    </xf>
    <xf numFmtId="165" fontId="6" fillId="7" borderId="2" applyAlignment="1" pivotButton="0" quotePrefix="0" xfId="0">
      <alignment horizontal="right" vertical="center"/>
    </xf>
    <xf numFmtId="0" fontId="16" fillId="6" borderId="3" applyAlignment="1" pivotButton="0" quotePrefix="0" xfId="0">
      <alignment horizontal="left" vertical="center" wrapText="1"/>
    </xf>
    <xf numFmtId="165" fontId="18" fillId="6" borderId="3" applyAlignment="1" pivotButton="0" quotePrefix="0" xfId="0">
      <alignment horizontal="right" vertical="center"/>
    </xf>
    <xf numFmtId="165" fontId="18" fillId="10" borderId="3" applyAlignment="1" pivotButton="0" quotePrefix="0" xfId="0">
      <alignment horizontal="right" vertical="center"/>
    </xf>
    <xf numFmtId="0" fontId="6" fillId="8" borderId="2" applyAlignment="1" pivotButton="0" quotePrefix="0" xfId="0">
      <alignment horizontal="left" vertical="center"/>
    </xf>
    <xf numFmtId="165" fontId="6" fillId="8" borderId="2" applyAlignment="1" pivotButton="0" quotePrefix="0" xfId="0">
      <alignment horizontal="right" vertical="center"/>
    </xf>
    <xf numFmtId="0" fontId="16" fillId="5" borderId="3" applyAlignment="1" pivotButton="0" quotePrefix="0" xfId="0">
      <alignment horizontal="left" vertical="center"/>
    </xf>
    <xf numFmtId="0" fontId="16" fillId="5" borderId="3" applyAlignment="1" pivotButton="0" quotePrefix="0" xfId="0">
      <alignment horizontal="center" vertical="center"/>
    </xf>
    <xf numFmtId="0" fontId="19" fillId="5" borderId="3" applyAlignment="1" pivotButton="0" quotePrefix="0" xfId="0">
      <alignment horizontal="center" vertical="center"/>
    </xf>
    <xf numFmtId="0" fontId="16" fillId="10" borderId="3" applyAlignment="1" pivotButton="0" quotePrefix="0" xfId="0">
      <alignment horizontal="left" vertical="center"/>
    </xf>
    <xf numFmtId="0" fontId="16" fillId="10" borderId="3" applyAlignment="1" pivotButton="0" quotePrefix="0" xfId="0">
      <alignment horizontal="center" vertical="center"/>
    </xf>
    <xf numFmtId="0" fontId="19" fillId="10" borderId="3" applyAlignment="1" pivotButton="0" quotePrefix="0" xfId="0">
      <alignment horizontal="center" vertical="center"/>
    </xf>
    <xf numFmtId="0" fontId="20" fillId="3" borderId="0" applyAlignment="1" pivotButton="0" quotePrefix="0" xfId="0">
      <alignment horizontal="left" vertical="center"/>
    </xf>
    <xf numFmtId="0" fontId="18" fillId="12" borderId="4" applyAlignment="1" pivotButton="0" quotePrefix="0" xfId="0">
      <alignment horizontal="left" vertical="top" wrapText="1"/>
    </xf>
    <xf numFmtId="0" fontId="0" fillId="0" borderId="7" pivotButton="0" quotePrefix="0" xfId="0"/>
    <xf numFmtId="0" fontId="6" fillId="3" borderId="2" applyAlignment="1" pivotButton="0" quotePrefix="0" xfId="0">
      <alignment horizontal="left" vertical="center"/>
    </xf>
    <xf numFmtId="0" fontId="6" fillId="4" borderId="0" applyAlignment="1" pivotButton="0" quotePrefix="0" xfId="0">
      <alignment horizontal="left" vertical="center"/>
    </xf>
    <xf numFmtId="0" fontId="21" fillId="5" borderId="5" applyAlignment="1" pivotButton="0" quotePrefix="0" xfId="0">
      <alignment horizontal="left" vertical="top" wrapText="1"/>
    </xf>
    <xf numFmtId="0" fontId="16" fillId="5" borderId="3" applyAlignment="1" pivotButton="0" quotePrefix="0" xfId="0">
      <alignment horizontal="left" vertical="top" wrapText="1"/>
    </xf>
    <xf numFmtId="0" fontId="21" fillId="10" borderId="5" applyAlignment="1" pivotButton="0" quotePrefix="0" xfId="0">
      <alignment horizontal="left" vertical="top" wrapText="1"/>
    </xf>
    <xf numFmtId="0" fontId="16" fillId="10" borderId="3" applyAlignment="1" pivotButton="0" quotePrefix="0" xfId="0">
      <alignment horizontal="left" vertical="top" wrapText="1"/>
    </xf>
    <xf numFmtId="0" fontId="9" fillId="3" borderId="0" applyAlignment="1" pivotButton="0" quotePrefix="0" xfId="0">
      <alignment horizontal="left" vertical="center"/>
    </xf>
    <xf numFmtId="0" fontId="22" fillId="14" borderId="8" pivotButton="0" quotePrefix="0" xfId="0"/>
    <xf numFmtId="0" fontId="23" fillId="14" borderId="8" applyAlignment="1" pivotButton="0" quotePrefix="0" xfId="0">
      <alignment horizontal="left" vertical="center"/>
    </xf>
    <xf numFmtId="0" fontId="0" fillId="14" borderId="0" pivotButton="0" quotePrefix="0" xfId="0"/>
    <xf numFmtId="0" fontId="22" fillId="15" borderId="8" pivotButton="0" quotePrefix="0" xfId="0"/>
    <xf numFmtId="0" fontId="24" fillId="15" borderId="8" applyAlignment="1" pivotButton="0" quotePrefix="0" xfId="0">
      <alignment horizontal="left" vertical="center"/>
    </xf>
    <xf numFmtId="0" fontId="0" fillId="15" borderId="0" pivotButton="0" quotePrefix="0" xfId="0"/>
    <xf numFmtId="0" fontId="22" fillId="13" borderId="8" pivotButton="0" quotePrefix="0" xfId="0"/>
    <xf numFmtId="0" fontId="0" fillId="13" borderId="0" pivotButton="0" quotePrefix="0" xfId="0"/>
    <xf numFmtId="0" fontId="25" fillId="16" borderId="9" applyAlignment="1" pivotButton="0" quotePrefix="0" xfId="0">
      <alignment horizontal="left" vertical="top" wrapText="1" indent="1"/>
    </xf>
    <xf numFmtId="0" fontId="26" fillId="14" borderId="10" applyAlignment="1" pivotButton="0" quotePrefix="0" xfId="0">
      <alignment horizontal="center" vertical="center" wrapText="1"/>
    </xf>
    <xf numFmtId="0" fontId="25" fillId="16" borderId="11" applyAlignment="1" pivotButton="0" quotePrefix="0" xfId="0">
      <alignment horizontal="left" vertical="center" wrapText="1" indent="1"/>
    </xf>
    <xf numFmtId="0" fontId="26" fillId="15" borderId="10" applyAlignment="1" pivotButton="0" quotePrefix="0" xfId="0">
      <alignment horizontal="center" vertical="center" wrapText="1"/>
    </xf>
    <xf numFmtId="0" fontId="27" fillId="17" borderId="12" applyAlignment="1" pivotButton="0" quotePrefix="0" xfId="0">
      <alignment horizontal="left" vertical="center"/>
    </xf>
    <xf numFmtId="0" fontId="28" fillId="17" borderId="13" applyAlignment="1" pivotButton="0" quotePrefix="0" xfId="0">
      <alignment horizontal="left" vertical="top" wrapText="1" indent="1"/>
    </xf>
    <xf numFmtId="0" fontId="24" fillId="14" borderId="8" applyAlignment="1" pivotButton="0" quotePrefix="0" xfId="0">
      <alignment horizontal="left" vertical="center"/>
    </xf>
    <xf numFmtId="0" fontId="0" fillId="0" borderId="18" pivotButton="0" quotePrefix="0" xfId="0"/>
    <xf numFmtId="0" fontId="0" fillId="0" borderId="16" pivotButton="0" quotePrefix="0" xfId="0"/>
    <xf numFmtId="0" fontId="0" fillId="0" borderId="14" pivotButton="0" quotePrefix="0" xfId="0"/>
    <xf numFmtId="0" fontId="29" fillId="14" borderId="0" applyAlignment="1" pivotButton="0" quotePrefix="0" xfId="0">
      <alignment horizontal="left" vertical="center" indent="1"/>
    </xf>
    <xf numFmtId="0" fontId="30" fillId="13" borderId="0" applyAlignment="1" pivotButton="0" quotePrefix="0" xfId="0">
      <alignment horizontal="left" vertical="center"/>
    </xf>
    <xf numFmtId="0" fontId="0" fillId="13" borderId="0" applyAlignment="1" pivotButton="0" quotePrefix="0" xfId="0">
      <alignment horizontal="general" vertical="bottom"/>
    </xf>
    <xf numFmtId="0" fontId="26" fillId="14" borderId="19" applyAlignment="1" pivotButton="0" quotePrefix="0" xfId="0">
      <alignment horizontal="left" vertical="center" indent="1"/>
    </xf>
    <xf numFmtId="0" fontId="26" fillId="18" borderId="19" applyAlignment="1" pivotButton="0" quotePrefix="0" xfId="0">
      <alignment horizontal="center" vertical="center" indent="1"/>
    </xf>
    <xf numFmtId="0" fontId="26" fillId="19" borderId="19" applyAlignment="1" pivotButton="0" quotePrefix="0" xfId="0">
      <alignment horizontal="center" vertical="center" indent="1"/>
    </xf>
    <xf numFmtId="0" fontId="26" fillId="14" borderId="19" applyAlignment="1" pivotButton="0" quotePrefix="0" xfId="0">
      <alignment horizontal="center" vertical="center" indent="1"/>
    </xf>
    <xf numFmtId="166" fontId="31" fillId="20" borderId="20" applyAlignment="1" pivotButton="0" quotePrefix="0" xfId="0">
      <alignment horizontal="center" vertical="center"/>
    </xf>
    <xf numFmtId="0" fontId="31" fillId="20" borderId="20" applyAlignment="1" pivotButton="0" quotePrefix="0" xfId="0">
      <alignment horizontal="left" vertical="center" indent="1"/>
    </xf>
    <xf numFmtId="167" fontId="31" fillId="20" borderId="20" applyAlignment="1" pivotButton="0" quotePrefix="0" xfId="0">
      <alignment horizontal="right" vertical="center" indent="1"/>
    </xf>
    <xf numFmtId="167" fontId="25" fillId="20" borderId="20" applyAlignment="1" pivotButton="0" quotePrefix="0" xfId="0">
      <alignment horizontal="right" vertical="center" indent="1"/>
    </xf>
    <xf numFmtId="166" fontId="32" fillId="21" borderId="20" applyAlignment="1" pivotButton="0" quotePrefix="0" xfId="0">
      <alignment horizontal="center" vertical="center"/>
    </xf>
    <xf numFmtId="0" fontId="32" fillId="21" borderId="20" applyAlignment="1" pivotButton="0" quotePrefix="0" xfId="0">
      <alignment horizontal="left" vertical="center" indent="1"/>
    </xf>
    <xf numFmtId="167" fontId="25" fillId="21" borderId="20" applyAlignment="1" pivotButton="0" quotePrefix="0" xfId="0">
      <alignment horizontal="right" vertical="center" indent="1"/>
    </xf>
    <xf numFmtId="167" fontId="32" fillId="21" borderId="20" applyAlignment="1" pivotButton="0" quotePrefix="0" xfId="0">
      <alignment horizontal="right" vertical="center" indent="1"/>
    </xf>
    <xf numFmtId="166" fontId="25" fillId="16" borderId="20" applyAlignment="1" pivotButton="0" quotePrefix="0" xfId="0">
      <alignment horizontal="center" vertical="center"/>
    </xf>
    <xf numFmtId="0" fontId="25" fillId="16" borderId="20" applyAlignment="1" pivotButton="0" quotePrefix="0" xfId="0">
      <alignment horizontal="left" vertical="center" indent="1"/>
    </xf>
    <xf numFmtId="167" fontId="25" fillId="16" borderId="20" applyAlignment="1" pivotButton="0" quotePrefix="0" xfId="0">
      <alignment horizontal="right" vertical="center" indent="1"/>
    </xf>
    <xf numFmtId="166" fontId="25" fillId="13" borderId="20" applyAlignment="1" pivotButton="0" quotePrefix="0" xfId="0">
      <alignment horizontal="center" vertical="center"/>
    </xf>
    <xf numFmtId="0" fontId="25" fillId="13" borderId="20" applyAlignment="1" pivotButton="0" quotePrefix="0" xfId="0">
      <alignment horizontal="left" vertical="center" indent="1"/>
    </xf>
    <xf numFmtId="167" fontId="25" fillId="13" borderId="20" applyAlignment="1" pivotButton="0" quotePrefix="0" xfId="0">
      <alignment horizontal="right" vertical="center" indent="1"/>
    </xf>
    <xf numFmtId="0" fontId="29" fillId="14" borderId="8" applyAlignment="1" pivotButton="0" quotePrefix="0" xfId="0">
      <alignment horizontal="left" vertical="center" indent="1"/>
    </xf>
    <xf numFmtId="0" fontId="34" fillId="17" borderId="8" applyAlignment="1" pivotButton="0" quotePrefix="0" xfId="0">
      <alignment horizontal="left" vertical="center"/>
    </xf>
    <xf numFmtId="0" fontId="33" fillId="13" borderId="8" pivotButton="0" quotePrefix="0" xfId="0"/>
    <xf numFmtId="0" fontId="26" fillId="22" borderId="19" applyAlignment="1" pivotButton="0" quotePrefix="0" xfId="0">
      <alignment horizontal="left" vertical="center" indent="1"/>
    </xf>
    <xf numFmtId="165" fontId="31" fillId="20" borderId="20" applyAlignment="1" pivotButton="0" quotePrefix="0" xfId="0">
      <alignment horizontal="left" vertical="center" indent="1"/>
    </xf>
    <xf numFmtId="165" fontId="25" fillId="16" borderId="20" applyAlignment="1" pivotButton="0" quotePrefix="0" xfId="0">
      <alignment horizontal="left" vertical="center" indent="1"/>
    </xf>
    <xf numFmtId="165" fontId="25" fillId="13" borderId="20" applyAlignment="1" pivotButton="0" quotePrefix="0" xfId="0">
      <alignment horizontal="left" vertical="center" indent="1"/>
    </xf>
    <xf numFmtId="0" fontId="27" fillId="17" borderId="21" applyAlignment="1" pivotButton="0" quotePrefix="0" xfId="0">
      <alignment horizontal="left" vertical="center"/>
    </xf>
    <xf numFmtId="0" fontId="28" fillId="17" borderId="22" applyAlignment="1" pivotButton="0" quotePrefix="0" xfId="0">
      <alignment horizontal="left" vertical="top" wrapText="1" indent="1"/>
    </xf>
    <xf numFmtId="0" fontId="35" fillId="14" borderId="8" applyAlignment="1" pivotButton="0" quotePrefix="0" xfId="0">
      <alignment horizontal="left" vertical="center" indent="1"/>
    </xf>
    <xf numFmtId="0" fontId="30" fillId="16" borderId="9" applyAlignment="1" pivotButton="0" quotePrefix="0" xfId="0">
      <alignment horizontal="left" vertical="center" wrapText="1"/>
    </xf>
    <xf numFmtId="0" fontId="26" fillId="18" borderId="8" applyAlignment="1" pivotButton="0" quotePrefix="0" xfId="0">
      <alignment horizontal="left" vertical="center"/>
    </xf>
    <xf numFmtId="0" fontId="36" fillId="15" borderId="23" applyAlignment="1" pivotButton="0" quotePrefix="0" xfId="0">
      <alignment horizontal="left" vertical="center" indent="1"/>
    </xf>
    <xf numFmtId="0" fontId="36" fillId="18" borderId="23" applyAlignment="1" pivotButton="0" quotePrefix="0" xfId="0">
      <alignment horizontal="center" vertical="center"/>
    </xf>
    <xf numFmtId="0" fontId="30" fillId="20" borderId="20" applyAlignment="1" pivotButton="0" quotePrefix="0" xfId="0">
      <alignment horizontal="left" vertical="center"/>
    </xf>
    <xf numFmtId="167" fontId="37" fillId="20" borderId="24" applyAlignment="1" pivotButton="0" quotePrefix="0" xfId="0">
      <alignment horizontal="right" vertical="center" indent="1"/>
    </xf>
    <xf numFmtId="167" fontId="37" fillId="20" borderId="25" applyAlignment="1" pivotButton="0" quotePrefix="0" xfId="0">
      <alignment horizontal="right" vertical="center" indent="1"/>
    </xf>
    <xf numFmtId="0" fontId="30" fillId="16" borderId="20" applyAlignment="1" pivotButton="0" quotePrefix="0" xfId="0">
      <alignment horizontal="left" vertical="center"/>
    </xf>
    <xf numFmtId="167" fontId="37" fillId="16" borderId="24" applyAlignment="1" pivotButton="0" quotePrefix="0" xfId="0">
      <alignment horizontal="right" vertical="center" indent="1"/>
    </xf>
    <xf numFmtId="167" fontId="37" fillId="16" borderId="25" applyAlignment="1" pivotButton="0" quotePrefix="0" xfId="0">
      <alignment horizontal="right" vertical="center" indent="1"/>
    </xf>
    <xf numFmtId="167" fontId="26" fillId="18" borderId="8" applyAlignment="1" pivotButton="0" quotePrefix="0" xfId="0">
      <alignment horizontal="right" vertical="center" indent="1"/>
    </xf>
    <xf numFmtId="165" fontId="22" fillId="13" borderId="8" pivotButton="0" quotePrefix="0" xfId="0"/>
    <xf numFmtId="0" fontId="26" fillId="19" borderId="8" applyAlignment="1" pivotButton="0" quotePrefix="0" xfId="0">
      <alignment horizontal="left" vertical="center"/>
    </xf>
    <xf numFmtId="0" fontId="36" fillId="19" borderId="23" applyAlignment="1" pivotButton="0" quotePrefix="0" xfId="0">
      <alignment horizontal="center" vertical="center"/>
    </xf>
    <xf numFmtId="0" fontId="30" fillId="21" borderId="20" applyAlignment="1" pivotButton="0" quotePrefix="0" xfId="0">
      <alignment horizontal="left" vertical="center"/>
    </xf>
    <xf numFmtId="167" fontId="38" fillId="21" borderId="24" applyAlignment="1" pivotButton="0" quotePrefix="0" xfId="0">
      <alignment horizontal="right" vertical="center" indent="1"/>
    </xf>
    <xf numFmtId="167" fontId="38" fillId="21" borderId="25" applyAlignment="1" pivotButton="0" quotePrefix="0" xfId="0">
      <alignment horizontal="right" vertical="center" indent="1"/>
    </xf>
    <xf numFmtId="167" fontId="38" fillId="16" borderId="24" applyAlignment="1" pivotButton="0" quotePrefix="0" xfId="0">
      <alignment horizontal="right" vertical="center" indent="1"/>
    </xf>
    <xf numFmtId="167" fontId="38" fillId="16" borderId="25" applyAlignment="1" pivotButton="0" quotePrefix="0" xfId="0">
      <alignment horizontal="right" vertical="center" indent="1"/>
    </xf>
    <xf numFmtId="167" fontId="26" fillId="19" borderId="8" applyAlignment="1" pivotButton="0" quotePrefix="0" xfId="0">
      <alignment horizontal="right" vertical="center" indent="1"/>
    </xf>
    <xf numFmtId="0" fontId="26" fillId="14" borderId="8" applyAlignment="1" pivotButton="0" quotePrefix="0" xfId="0">
      <alignment horizontal="left" vertical="center"/>
    </xf>
    <xf numFmtId="0" fontId="39" fillId="16" borderId="10" applyAlignment="1" pivotButton="0" quotePrefix="0" xfId="0">
      <alignment horizontal="left" vertical="center"/>
    </xf>
    <xf numFmtId="167" fontId="39" fillId="16" borderId="26" applyAlignment="1" pivotButton="0" quotePrefix="0" xfId="0">
      <alignment horizontal="right" vertical="center" indent="1"/>
    </xf>
    <xf numFmtId="0" fontId="26" fillId="22" borderId="8" applyAlignment="1" pivotButton="0" quotePrefix="0" xfId="0">
      <alignment horizontal="left" vertical="center"/>
    </xf>
    <xf numFmtId="0" fontId="36" fillId="22" borderId="23" applyAlignment="1" pivotButton="0" quotePrefix="0" xfId="0">
      <alignment horizontal="center" vertical="center"/>
    </xf>
    <xf numFmtId="0" fontId="30" fillId="23" borderId="20" applyAlignment="1" pivotButton="0" quotePrefix="0" xfId="0">
      <alignment horizontal="left" vertical="center"/>
    </xf>
    <xf numFmtId="167" fontId="40" fillId="23" borderId="24" applyAlignment="1" pivotButton="0" quotePrefix="0" xfId="0">
      <alignment horizontal="right" vertical="center" indent="1"/>
    </xf>
    <xf numFmtId="167" fontId="40" fillId="23" borderId="25" applyAlignment="1" pivotButton="0" quotePrefix="0" xfId="0">
      <alignment horizontal="right" vertical="center" indent="1"/>
    </xf>
    <xf numFmtId="167" fontId="40" fillId="16" borderId="24" applyAlignment="1" pivotButton="0" quotePrefix="0" xfId="0">
      <alignment horizontal="right" vertical="center" indent="1"/>
    </xf>
    <xf numFmtId="167" fontId="40" fillId="16" borderId="25" applyAlignment="1" pivotButton="0" quotePrefix="0" xfId="0">
      <alignment horizontal="right" vertical="center" indent="1"/>
    </xf>
    <xf numFmtId="167" fontId="26" fillId="22" borderId="8" applyAlignment="1" pivotButton="0" quotePrefix="0" xfId="0">
      <alignment horizontal="right" vertical="center" indent="1"/>
    </xf>
    <xf numFmtId="0" fontId="26" fillId="19" borderId="0" applyAlignment="1" pivotButton="0" quotePrefix="0" xfId="0">
      <alignment horizontal="left" vertical="center"/>
    </xf>
    <xf numFmtId="167" fontId="26" fillId="19" borderId="0" applyAlignment="1" pivotButton="0" quotePrefix="0" xfId="0">
      <alignment horizontal="right" vertical="center" indent="1"/>
    </xf>
    <xf numFmtId="0" fontId="26" fillId="14" borderId="0" applyAlignment="1" pivotButton="0" quotePrefix="0" xfId="0">
      <alignment horizontal="left" vertical="center"/>
    </xf>
    <xf numFmtId="0" fontId="41" fillId="15" borderId="0" applyAlignment="1" pivotButton="0" quotePrefix="0" xfId="0">
      <alignment horizontal="left" vertical="center" indent="1"/>
    </xf>
    <xf numFmtId="0" fontId="41" fillId="15" borderId="0" applyAlignment="1" pivotButton="0" quotePrefix="0" xfId="0">
      <alignment horizontal="center" vertical="center" indent="1"/>
    </xf>
    <xf numFmtId="0" fontId="30" fillId="16" borderId="20" applyAlignment="1" pivotButton="0" quotePrefix="0" xfId="0">
      <alignment horizontal="left" vertical="center" indent="1"/>
    </xf>
    <xf numFmtId="0" fontId="30" fillId="16" borderId="20" applyAlignment="1" pivotButton="0" quotePrefix="0" xfId="0">
      <alignment horizontal="center" vertical="center" indent="1"/>
    </xf>
    <xf numFmtId="0" fontId="42" fillId="21" borderId="20" applyAlignment="1" pivotButton="0" quotePrefix="0" xfId="0">
      <alignment horizontal="center" vertical="center" indent="1"/>
    </xf>
    <xf numFmtId="0" fontId="30" fillId="13" borderId="20" applyAlignment="1" pivotButton="0" quotePrefix="0" xfId="0">
      <alignment horizontal="left" vertical="center" indent="1"/>
    </xf>
    <xf numFmtId="0" fontId="30" fillId="13" borderId="20" applyAlignment="1" pivotButton="0" quotePrefix="0" xfId="0">
      <alignment horizontal="center" vertical="center" indent="1"/>
    </xf>
    <xf numFmtId="0" fontId="27" fillId="17" borderId="12" applyAlignment="1" pivotButton="0" quotePrefix="0" xfId="0">
      <alignment horizontal="left" vertical="center"/>
    </xf>
    <xf numFmtId="0" fontId="24" fillId="14" borderId="0" applyAlignment="1" pivotButton="0" quotePrefix="0" xfId="0">
      <alignment horizontal="left" vertical="center"/>
    </xf>
    <xf numFmtId="0" fontId="43" fillId="14" borderId="27" applyAlignment="1" pivotButton="0" quotePrefix="0" xfId="0">
      <alignment horizontal="left" vertical="center" indent="1"/>
    </xf>
    <xf numFmtId="0" fontId="24" fillId="15" borderId="27" applyAlignment="1" pivotButton="0" quotePrefix="0" xfId="0">
      <alignment horizontal="left" vertical="center"/>
    </xf>
    <xf numFmtId="0" fontId="34" fillId="17" borderId="12" applyAlignment="1" pivotButton="0" quotePrefix="0" xfId="0">
      <alignment horizontal="left" vertical="top" wrapText="1" indent="1"/>
    </xf>
    <xf numFmtId="0" fontId="26" fillId="14" borderId="19" applyAlignment="1" pivotButton="0" quotePrefix="0" xfId="0">
      <alignment horizontal="left" vertical="center" indent="1"/>
    </xf>
    <xf numFmtId="0" fontId="26" fillId="18" borderId="8" applyAlignment="1" pivotButton="0" quotePrefix="0" xfId="0">
      <alignment horizontal="left" vertical="center"/>
    </xf>
    <xf numFmtId="0" fontId="39" fillId="20" borderId="20" applyAlignment="1" pivotButton="0" quotePrefix="0" xfId="0">
      <alignment horizontal="left" vertical="center" indent="1"/>
    </xf>
    <xf numFmtId="0" fontId="30" fillId="20" borderId="20" applyAlignment="1" pivotButton="0" quotePrefix="0" xfId="0">
      <alignment horizontal="left" vertical="center" wrapText="1" indent="1"/>
    </xf>
    <xf numFmtId="0" fontId="39" fillId="16" borderId="20" applyAlignment="1" pivotButton="0" quotePrefix="0" xfId="0">
      <alignment horizontal="left" vertical="center" indent="1"/>
    </xf>
    <xf numFmtId="0" fontId="30" fillId="16" borderId="20" applyAlignment="1" pivotButton="0" quotePrefix="0" xfId="0">
      <alignment horizontal="left" vertical="center" wrapText="1" indent="1"/>
    </xf>
    <xf numFmtId="0" fontId="26" fillId="19" borderId="8" applyAlignment="1" pivotButton="0" quotePrefix="0" xfId="0">
      <alignment horizontal="left" vertical="center"/>
    </xf>
    <xf numFmtId="0" fontId="39" fillId="21" borderId="20" applyAlignment="1" pivotButton="0" quotePrefix="0" xfId="0">
      <alignment horizontal="left" vertical="center" indent="1"/>
    </xf>
    <xf numFmtId="0" fontId="30" fillId="21" borderId="20" applyAlignment="1" pivotButton="0" quotePrefix="0" xfId="0">
      <alignment horizontal="left" vertical="center" wrapText="1" indent="1"/>
    </xf>
    <xf numFmtId="0" fontId="26" fillId="22" borderId="0" applyAlignment="1" pivotButton="0" quotePrefix="0" xfId="0">
      <alignment horizontal="left" vertical="center"/>
    </xf>
    <xf numFmtId="0" fontId="39" fillId="23" borderId="20" applyAlignment="1" pivotButton="0" quotePrefix="0" xfId="0">
      <alignment horizontal="left" vertical="center" indent="1"/>
    </xf>
    <xf numFmtId="0" fontId="30" fillId="23" borderId="20" applyAlignment="1" pivotButton="0" quotePrefix="0" xfId="0">
      <alignment horizontal="left" vertical="center" wrapText="1" indent="1"/>
    </xf>
    <xf numFmtId="0" fontId="26" fillId="19" borderId="0" applyAlignment="1" pivotButton="0" quotePrefix="0" xfId="0">
      <alignment horizontal="left" vertical="center"/>
    </xf>
    <xf numFmtId="0" fontId="40" fillId="23" borderId="10" applyAlignment="1" pivotButton="0" quotePrefix="0" xfId="0">
      <alignment horizontal="left" vertical="top" wrapText="1" indent="1"/>
    </xf>
    <xf numFmtId="0" fontId="24" fillId="15" borderId="0" applyAlignment="1" pivotButton="0" quotePrefix="0" xfId="0">
      <alignment horizontal="left" vertical="top" wrapText="1" indent="1"/>
    </xf>
    <xf numFmtId="0" fontId="24" fillId="14" borderId="0" applyAlignment="1" pivotButton="0" quotePrefix="0" xfId="0">
      <alignment horizontal="left" vertical="center"/>
    </xf>
    <xf numFmtId="0" fontId="29" fillId="14" borderId="8" applyAlignment="1" pivotButton="0" quotePrefix="0" xfId="0">
      <alignment horizontal="left" vertical="center" indent="1"/>
    </xf>
    <xf numFmtId="0" fontId="30" fillId="13" borderId="8" applyAlignment="1" pivotButton="0" quotePrefix="0" xfId="0">
      <alignment horizontal="left" vertical="center"/>
    </xf>
    <xf numFmtId="0" fontId="26" fillId="14" borderId="19" applyAlignment="1" pivotButton="0" quotePrefix="0" xfId="0">
      <alignment horizontal="center" vertical="center" indent="1"/>
    </xf>
    <xf numFmtId="0" fontId="26" fillId="14" borderId="19" applyAlignment="1" pivotButton="0" quotePrefix="0" xfId="0">
      <alignment horizontal="left" vertical="center" indent="1"/>
    </xf>
    <xf numFmtId="0" fontId="26" fillId="18" borderId="19" applyAlignment="1" pivotButton="0" quotePrefix="0" xfId="0">
      <alignment horizontal="center" vertical="center" indent="1"/>
    </xf>
    <xf numFmtId="0" fontId="26" fillId="19" borderId="19" applyAlignment="1" pivotButton="0" quotePrefix="0" xfId="0">
      <alignment horizontal="center" vertical="center" indent="1"/>
    </xf>
    <xf numFmtId="0" fontId="26" fillId="15" borderId="19" applyAlignment="1" pivotButton="0" quotePrefix="0" xfId="0">
      <alignment horizontal="left" vertical="center" indent="1"/>
    </xf>
    <xf numFmtId="166" fontId="31" fillId="20" borderId="20" applyAlignment="1" pivotButton="0" quotePrefix="0" xfId="0">
      <alignment horizontal="center" vertical="center"/>
    </xf>
    <xf numFmtId="0" fontId="31" fillId="20" borderId="20" applyAlignment="1" pivotButton="0" quotePrefix="0" xfId="0">
      <alignment horizontal="left" vertical="center" indent="1"/>
    </xf>
    <xf numFmtId="167" fontId="31" fillId="20" borderId="20" applyAlignment="1" pivotButton="0" quotePrefix="0" xfId="0">
      <alignment horizontal="right" vertical="center" indent="1"/>
    </xf>
    <xf numFmtId="166" fontId="32" fillId="21" borderId="20" applyAlignment="1" pivotButton="0" quotePrefix="0" xfId="0">
      <alignment horizontal="center" vertical="center"/>
    </xf>
    <xf numFmtId="0" fontId="32" fillId="21" borderId="20" applyAlignment="1" pivotButton="0" quotePrefix="0" xfId="0">
      <alignment horizontal="left" vertical="center" indent="1"/>
    </xf>
    <xf numFmtId="167" fontId="32" fillId="21" borderId="20" applyAlignment="1" pivotButton="0" quotePrefix="0" xfId="0">
      <alignment horizontal="right" vertical="center" indent="1"/>
    </xf>
    <xf numFmtId="166" fontId="25" fillId="13" borderId="20" applyAlignment="1" pivotButton="0" quotePrefix="0" xfId="0">
      <alignment horizontal="center" vertical="center"/>
    </xf>
    <xf numFmtId="0" fontId="25" fillId="13" borderId="20" applyAlignment="1" pivotButton="0" quotePrefix="0" xfId="0">
      <alignment horizontal="left" vertical="center" indent="1"/>
    </xf>
    <xf numFmtId="167" fontId="25" fillId="13" borderId="20" applyAlignment="1" pivotButton="0" quotePrefix="0" xfId="0">
      <alignment horizontal="right" vertical="center" indent="1"/>
    </xf>
    <xf numFmtId="166" fontId="25" fillId="16" borderId="20" applyAlignment="1" pivotButton="0" quotePrefix="0" xfId="0">
      <alignment horizontal="center" vertical="center"/>
    </xf>
    <xf numFmtId="0" fontId="25" fillId="16" borderId="20" applyAlignment="1" pivotButton="0" quotePrefix="0" xfId="0">
      <alignment horizontal="left" vertical="center" indent="1"/>
    </xf>
    <xf numFmtId="167" fontId="25" fillId="16" borderId="20" applyAlignment="1" pivotButton="0" quotePrefix="0" xfId="0">
      <alignment horizontal="right" vertical="center" indent="1"/>
    </xf>
    <xf numFmtId="0" fontId="34" fillId="17" borderId="8" applyAlignment="1" pivotButton="0" quotePrefix="0" xfId="0">
      <alignment horizontal="left" vertical="center"/>
    </xf>
    <xf numFmtId="0" fontId="26" fillId="22" borderId="19" applyAlignment="1" pivotButton="0" quotePrefix="0" xfId="0">
      <alignment horizontal="left" vertical="center" indent="1"/>
    </xf>
    <xf numFmtId="0" fontId="35" fillId="14" borderId="8" applyAlignment="1" pivotButton="0" quotePrefix="0" xfId="0">
      <alignment horizontal="left" vertical="center" indent="1"/>
    </xf>
    <xf numFmtId="0" fontId="26" fillId="15" borderId="8" applyAlignment="1" pivotButton="0" quotePrefix="0" xfId="0">
      <alignment horizontal="left" vertical="center"/>
    </xf>
    <xf numFmtId="166" fontId="27" fillId="17" borderId="29" applyAlignment="1" pivotButton="0" quotePrefix="0" xfId="0">
      <alignment horizontal="center" vertical="center"/>
    </xf>
    <xf numFmtId="0" fontId="44" fillId="17" borderId="8" applyAlignment="1" pivotButton="0" quotePrefix="0" xfId="0">
      <alignment horizontal="left" vertical="center"/>
    </xf>
    <xf numFmtId="0" fontId="26" fillId="18" borderId="8" applyAlignment="1" pivotButton="0" quotePrefix="0" xfId="0">
      <alignment horizontal="left" vertical="center"/>
    </xf>
    <xf numFmtId="0" fontId="36" fillId="15" borderId="23" applyAlignment="1" pivotButton="0" quotePrefix="0" xfId="0">
      <alignment horizontal="left" vertical="center"/>
    </xf>
    <xf numFmtId="167" fontId="36" fillId="18" borderId="23" applyAlignment="1" pivotButton="0" quotePrefix="0" xfId="0">
      <alignment horizontal="center" vertical="center"/>
    </xf>
    <xf numFmtId="0" fontId="30" fillId="20" borderId="20" applyAlignment="1" pivotButton="0" quotePrefix="0" xfId="0">
      <alignment horizontal="left" vertical="center"/>
    </xf>
    <xf numFmtId="167" fontId="45" fillId="20" borderId="20" applyAlignment="1" pivotButton="0" quotePrefix="0" xfId="0">
      <alignment horizontal="right" vertical="center" indent="1"/>
    </xf>
    <xf numFmtId="0" fontId="30" fillId="16" borderId="20" applyAlignment="1" pivotButton="0" quotePrefix="0" xfId="0">
      <alignment horizontal="left" vertical="center"/>
    </xf>
    <xf numFmtId="167" fontId="45" fillId="16" borderId="20" applyAlignment="1" pivotButton="0" quotePrefix="0" xfId="0">
      <alignment horizontal="right" vertical="center" indent="1"/>
    </xf>
    <xf numFmtId="167" fontId="26" fillId="18" borderId="8" applyAlignment="1" pivotButton="0" quotePrefix="0" xfId="0">
      <alignment horizontal="right" vertical="center" indent="1"/>
    </xf>
    <xf numFmtId="0" fontId="26" fillId="19" borderId="8" applyAlignment="1" pivotButton="0" quotePrefix="0" xfId="0">
      <alignment horizontal="left" vertical="center"/>
    </xf>
    <xf numFmtId="167" fontId="36" fillId="19" borderId="23" applyAlignment="1" pivotButton="0" quotePrefix="0" xfId="0">
      <alignment horizontal="center" vertical="center"/>
    </xf>
    <xf numFmtId="0" fontId="30" fillId="21" borderId="20" applyAlignment="1" pivotButton="0" quotePrefix="0" xfId="0">
      <alignment horizontal="left" vertical="center"/>
    </xf>
    <xf numFmtId="167" fontId="45" fillId="21" borderId="20" applyAlignment="1" pivotButton="0" quotePrefix="0" xfId="0">
      <alignment horizontal="right" vertical="center" indent="1"/>
    </xf>
    <xf numFmtId="167" fontId="26" fillId="19" borderId="8" applyAlignment="1" pivotButton="0" quotePrefix="0" xfId="0">
      <alignment horizontal="right" vertical="center" indent="1"/>
    </xf>
    <xf numFmtId="167" fontId="22" fillId="13" borderId="8" pivotButton="0" quotePrefix="0" xfId="0"/>
    <xf numFmtId="0" fontId="26" fillId="14" borderId="8" applyAlignment="1" pivotButton="0" quotePrefix="0" xfId="0">
      <alignment horizontal="left" vertical="center"/>
    </xf>
    <xf numFmtId="0" fontId="39" fillId="16" borderId="10" applyAlignment="1" pivotButton="0" quotePrefix="0" xfId="0">
      <alignment horizontal="left" vertical="center"/>
    </xf>
    <xf numFmtId="167" fontId="39" fillId="16" borderId="26" applyAlignment="1" pivotButton="0" quotePrefix="0" xfId="0">
      <alignment horizontal="right" vertical="center" indent="1"/>
    </xf>
    <xf numFmtId="0" fontId="26" fillId="22" borderId="8" applyAlignment="1" pivotButton="0" quotePrefix="0" xfId="0">
      <alignment horizontal="left" vertical="center"/>
    </xf>
    <xf numFmtId="167" fontId="36" fillId="22" borderId="23" applyAlignment="1" pivotButton="0" quotePrefix="0" xfId="0">
      <alignment horizontal="center" vertical="center"/>
    </xf>
    <xf numFmtId="0" fontId="30" fillId="23" borderId="20" applyAlignment="1" pivotButton="0" quotePrefix="0" xfId="0">
      <alignment horizontal="left" vertical="center"/>
    </xf>
    <xf numFmtId="167" fontId="45" fillId="23" borderId="20" applyAlignment="1" pivotButton="0" quotePrefix="0" xfId="0">
      <alignment horizontal="right" vertical="center" indent="1"/>
    </xf>
    <xf numFmtId="167" fontId="26" fillId="22" borderId="8" applyAlignment="1" pivotButton="0" quotePrefix="0" xfId="0">
      <alignment horizontal="right" vertical="center" indent="1"/>
    </xf>
    <xf numFmtId="0" fontId="41" fillId="15" borderId="8" applyAlignment="1" pivotButton="0" quotePrefix="0" xfId="0">
      <alignment horizontal="left" vertical="center" indent="1"/>
    </xf>
    <xf numFmtId="0" fontId="41" fillId="15" borderId="8" applyAlignment="1" pivotButton="0" quotePrefix="0" xfId="0">
      <alignment horizontal="center" vertical="center" indent="1"/>
    </xf>
    <xf numFmtId="0" fontId="30" fillId="16" borderId="20" applyAlignment="1" pivotButton="0" quotePrefix="0" xfId="0">
      <alignment horizontal="left" vertical="center" indent="1"/>
    </xf>
    <xf numFmtId="0" fontId="30" fillId="16" borderId="20" applyAlignment="1" pivotButton="0" quotePrefix="0" xfId="0">
      <alignment horizontal="center" vertical="center" indent="1"/>
    </xf>
    <xf numFmtId="0" fontId="42" fillId="21" borderId="20" applyAlignment="1" pivotButton="0" quotePrefix="0" xfId="0">
      <alignment horizontal="center" vertical="center" indent="1"/>
    </xf>
    <xf numFmtId="0" fontId="30" fillId="13" borderId="20" applyAlignment="1" pivotButton="0" quotePrefix="0" xfId="0">
      <alignment horizontal="left" vertical="center" indent="1"/>
    </xf>
    <xf numFmtId="0" fontId="30" fillId="13" borderId="20" applyAlignment="1" pivotButton="0" quotePrefix="0" xfId="0">
      <alignment horizontal="center" vertical="center" indent="1"/>
    </xf>
    <xf numFmtId="0" fontId="27" fillId="17" borderId="12" applyAlignment="1" pivotButton="0" quotePrefix="0" xfId="0">
      <alignment horizontal="left" vertical="center"/>
    </xf>
    <xf numFmtId="0" fontId="24" fillId="14" borderId="0" applyAlignment="1" pivotButton="0" quotePrefix="0" xfId="0">
      <alignment horizontal="left" vertical="center"/>
    </xf>
    <xf numFmtId="0" fontId="34" fillId="17" borderId="21" applyAlignment="1" pivotButton="0" quotePrefix="0" xfId="0">
      <alignment horizontal="left" vertical="top" wrapText="1" indent="1"/>
    </xf>
    <xf numFmtId="0" fontId="40" fillId="23" borderId="28" applyAlignment="1" pivotButton="0" quotePrefix="0" xfId="0">
      <alignment horizontal="left" vertical="top" wrapText="1" indent="1"/>
    </xf>
    <xf numFmtId="0" fontId="43" fillId="14" borderId="8" applyAlignment="1" pivotButton="0" quotePrefix="0" xfId="0">
      <alignment horizontal="left" vertical="center" indent="1"/>
    </xf>
    <xf numFmtId="0" fontId="24" fillId="15" borderId="8" applyAlignment="1" pivotButton="0" quotePrefix="0" xfId="0">
      <alignment horizontal="left" vertical="center"/>
    </xf>
    <xf numFmtId="0" fontId="26" fillId="14" borderId="19" applyAlignment="1" pivotButton="0" quotePrefix="0" xfId="0">
      <alignment horizontal="left" vertical="center" indent="1"/>
    </xf>
    <xf numFmtId="0" fontId="26" fillId="18" borderId="8" applyAlignment="1" pivotButton="0" quotePrefix="0" xfId="0">
      <alignment horizontal="left" vertical="center"/>
    </xf>
    <xf numFmtId="0" fontId="39" fillId="20" borderId="20" applyAlignment="1" pivotButton="0" quotePrefix="0" xfId="0">
      <alignment horizontal="left" vertical="center" indent="1"/>
    </xf>
    <xf numFmtId="0" fontId="39" fillId="16" borderId="20" applyAlignment="1" pivotButton="0" quotePrefix="0" xfId="0">
      <alignment horizontal="left" vertical="center" indent="1"/>
    </xf>
    <xf numFmtId="0" fontId="26" fillId="19" borderId="8" applyAlignment="1" pivotButton="0" quotePrefix="0" xfId="0">
      <alignment horizontal="left" vertical="center"/>
    </xf>
    <xf numFmtId="0" fontId="39" fillId="21" borderId="20" applyAlignment="1" pivotButton="0" quotePrefix="0" xfId="0">
      <alignment horizontal="left" vertical="center" indent="1"/>
    </xf>
    <xf numFmtId="0" fontId="26" fillId="22" borderId="8" applyAlignment="1" pivotButton="0" quotePrefix="0" xfId="0">
      <alignment horizontal="left" vertical="center"/>
    </xf>
    <xf numFmtId="0" fontId="39" fillId="23" borderId="20" applyAlignment="1" pivotButton="0" quotePrefix="0" xfId="0">
      <alignment horizontal="left" vertical="center" indent="1"/>
    </xf>
    <xf numFmtId="0" fontId="37" fillId="20" borderId="30" applyAlignment="1" pivotButton="0" quotePrefix="0" xfId="0">
      <alignment horizontal="left" vertical="top" wrapText="1" indent="1"/>
    </xf>
    <xf numFmtId="0" fontId="24" fillId="14" borderId="0" applyAlignment="1" pivotButton="0" quotePrefix="0" xfId="0">
      <alignment horizontal="left" vertical="center"/>
    </xf>
    <xf numFmtId="0" fontId="37" fillId="20" borderId="31" applyAlignment="1" pivotButton="0" quotePrefix="0" xfId="0">
      <alignment horizontal="left" vertical="top" wrapText="1" inden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3">
    <dxf>
      <font>
        <name val="Calibri"/>
        <charset val="1"/>
        <family val="0"/>
        <color rgb="FF7B5E00"/>
        <sz val="10"/>
      </font>
      <fill>
        <patternFill>
          <bgColor rgb="FFFFF8E1"/>
        </patternFill>
      </fill>
    </dxf>
    <dxf>
      <font>
        <name val="Calibri"/>
        <color rgb="FF14532D"/>
        <sz val="10"/>
      </font>
      <fill>
        <patternFill patternType="solid">
          <fgColor rgb="00E8F5ED"/>
          <bgColor rgb="00E8F5ED"/>
        </patternFill>
      </fill>
    </dxf>
    <dxf>
      <font>
        <name val="Calibri"/>
        <color rgb="FF7F1D1D"/>
        <sz val="10"/>
      </font>
      <fill>
        <patternFill patternType="solid">
          <fgColor rgb="00FEF2F2"/>
          <bgColor rgb="00FEF2F2"/>
        </patternFill>
      </fill>
    </dxf>
  </dxfs>
  <colors>
    <indexedColors>
      <rgbColor rgb="FF000000"/>
      <rgbColor rgb="FFFFFFFF"/>
      <rgbColor rgb="FFFF0000"/>
      <rgbColor rgb="FF00FF00"/>
      <rgbColor rgb="FF0000FF"/>
      <rgbColor rgb="FFFFFF00"/>
      <rgbColor rgb="FFFF00FF"/>
      <rgbColor rgb="FF00FFFF"/>
      <rgbColor rgb="FF800000"/>
      <rgbColor rgb="FF1A6B3A"/>
      <rgbColor rgb="FF000080"/>
      <rgbColor rgb="FF7B5E00"/>
      <rgbColor rgb="FF800080"/>
      <rgbColor rgb="FF008080"/>
      <rgbColor rgb="FFD9D0C0"/>
      <rgbColor rgb="FF808080"/>
      <rgbColor rgb="FF9999FF"/>
      <rgbColor rgb="FF8A1A3A"/>
      <rgbColor rgb="FFFFF8E1"/>
      <rgbColor rgb="FFE8F5E9"/>
      <rgbColor rgb="FF660066"/>
      <rgbColor rgb="FFFF8080"/>
      <rgbColor rgb="FF1A5A8A"/>
      <rgbColor rgb="FFCCCCFF"/>
      <rgbColor rgb="FF000080"/>
      <rgbColor rgb="FFFF00FF"/>
      <rgbColor rgb="FFFFFF00"/>
      <rgbColor rgb="FF00FFFF"/>
      <rgbColor rgb="FF800080"/>
      <rgbColor rgb="FF800000"/>
      <rgbColor rgb="FF008080"/>
      <rgbColor rgb="FF0000FF"/>
      <rgbColor rgb="FF00CCFF"/>
      <rgbColor rgb="FFFAF6EF"/>
      <rgbColor rgb="FFFDECEA"/>
      <rgbColor rgb="FFFDF8F0"/>
      <rgbColor rgb="FF99CCFF"/>
      <rgbColor rgb="FFFF99CC"/>
      <rgbColor rgb="FFCC99FF"/>
      <rgbColor rgb="FFFFCC99"/>
      <rgbColor rgb="FF3366FF"/>
      <rgbColor rgb="FF33CCCC"/>
      <rgbColor rgb="FF99CC00"/>
      <rgbColor rgb="FFFFCC00"/>
      <rgbColor rgb="FFC4860A"/>
      <rgbColor rgb="FFFF6600"/>
      <rgbColor rgb="FF5C5347"/>
      <rgbColor rgb="FF969696"/>
      <rgbColor rgb="FF0D47A1"/>
      <rgbColor rgb="FF339966"/>
      <rgbColor rgb="FF0D1B2A"/>
      <rgbColor rgb="FF1A1610"/>
      <rgbColor rgb="FFB5200A"/>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tabColor rgb="000F172A"/>
    <outlinePr summaryBelow="1" summaryRight="1"/>
    <pageSetUpPr fitToPage="0"/>
  </sheetPr>
  <dimension ref="A1:P4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 customWidth="1" style="57" min="1" max="1"/>
    <col width="36" customWidth="1" style="57" min="2" max="2"/>
    <col width="90" customWidth="1" style="57" min="3" max="3"/>
    <col width="2" customWidth="1" style="57" min="4" max="4"/>
    <col width="3" customWidth="1" style="58" min="5" max="5"/>
    <col width="3" customWidth="1" style="58" min="6" max="6"/>
    <col width="3" customWidth="1" style="58" min="7" max="7"/>
    <col width="3" customWidth="1" style="58" min="8" max="8"/>
    <col width="3" customWidth="1" style="58" min="9" max="9"/>
    <col width="3" customWidth="1" style="58" min="10" max="10"/>
    <col width="3" customWidth="1" style="58" min="11" max="11"/>
    <col width="3" customWidth="1" style="58" min="12" max="12"/>
    <col width="3" customWidth="1" style="58" min="13" max="13"/>
    <col width="3" customWidth="1" style="58" min="14" max="14"/>
    <col width="3" customWidth="1" style="58" min="15" max="15"/>
    <col width="3" customWidth="1" style="58" min="16" max="16"/>
  </cols>
  <sheetData>
    <row r="1" ht="52" customHeight="1" s="58">
      <c r="A1" s="116" t="n"/>
      <c r="B1" s="117" t="inlineStr">
        <is>
          <t>Make MTD Easy  —  Landlord Record-Keeping Template</t>
        </is>
      </c>
      <c r="D1" s="118" t="n"/>
      <c r="E1" s="118" t="n"/>
      <c r="F1" s="118" t="n"/>
      <c r="G1" s="118" t="n"/>
      <c r="H1" s="118" t="n"/>
      <c r="I1" s="118" t="n"/>
      <c r="J1" s="118" t="n"/>
      <c r="K1" s="118" t="n"/>
      <c r="L1" s="118" t="n"/>
      <c r="M1" s="118" t="n"/>
      <c r="N1" s="118" t="n"/>
      <c r="O1" s="118" t="n"/>
      <c r="P1" s="118" t="n"/>
    </row>
    <row r="2" ht="22" customHeight="1" s="58">
      <c r="A2" s="119" t="n"/>
      <c r="B2" s="286" t="inlineStr">
        <is>
          <t>Digital records for Making Tax Digital Income Tax Self Assessment   ·   current tax year   ·   makemtdeasy.co.uk</t>
        </is>
      </c>
      <c r="D2" s="121" t="n"/>
      <c r="E2" s="121" t="n"/>
      <c r="F2" s="121" t="n"/>
      <c r="G2" s="121" t="n"/>
      <c r="H2" s="121" t="n"/>
      <c r="I2" s="121" t="n"/>
      <c r="J2" s="121" t="n"/>
      <c r="K2" s="121" t="n"/>
      <c r="L2" s="121" t="n"/>
      <c r="M2" s="121" t="n"/>
      <c r="N2" s="121" t="n"/>
      <c r="O2" s="121" t="n"/>
      <c r="P2" s="121" t="n"/>
    </row>
    <row r="3" ht="10" customHeight="1" s="58">
      <c r="A3" s="122" t="n"/>
      <c r="B3" s="122" t="n"/>
      <c r="C3" s="122" t="n"/>
      <c r="D3" s="123" t="n"/>
      <c r="E3" s="123" t="n"/>
      <c r="F3" s="123" t="n"/>
      <c r="G3" s="123" t="n"/>
      <c r="H3" s="123" t="n"/>
      <c r="I3" s="123" t="n"/>
      <c r="J3" s="123" t="n"/>
      <c r="K3" s="123" t="n"/>
      <c r="L3" s="123" t="n"/>
      <c r="M3" s="123" t="n"/>
      <c r="N3" s="123" t="n"/>
      <c r="O3" s="123" t="n"/>
      <c r="P3" s="123" t="n"/>
    </row>
    <row r="4" ht="58" customHeight="1" s="58">
      <c r="A4" s="122" t="n"/>
      <c r="B4" s="124" t="inlineStr">
        <is>
          <t>This template helps you keep the digital records required under Making Tax Digital for Income Tax (MTD IT). Log every rental income payment and allowable expense throughout the year. When your quarter ends, upload this file to makemtdeasy.co.uk and we will submit it to HMRC on your behalf.
Most landlords only need the 📒 UK Transactions sheet. If you also earn rent from an overseas property, use the 🌍 Overseas Transactions sheet too — HMRC treats UK and overseas property as separate income sources requiring separate submissions.</t>
        </is>
      </c>
      <c r="C4" s="131" t="n"/>
      <c r="D4" s="123" t="n"/>
      <c r="E4" s="123" t="n"/>
      <c r="F4" s="123" t="n"/>
      <c r="G4" s="123" t="n"/>
      <c r="H4" s="123" t="n"/>
      <c r="I4" s="123" t="n"/>
      <c r="J4" s="123" t="n"/>
      <c r="K4" s="123" t="n"/>
      <c r="L4" s="123" t="n"/>
      <c r="M4" s="123" t="n"/>
      <c r="N4" s="123" t="n"/>
      <c r="O4" s="123" t="n"/>
      <c r="P4" s="123" t="n"/>
    </row>
    <row r="5" ht="8" customHeight="1" s="58">
      <c r="A5" s="122" t="n"/>
      <c r="B5" s="122" t="n"/>
      <c r="C5" s="122" t="n"/>
      <c r="D5" s="123" t="n"/>
      <c r="E5" s="123" t="n"/>
      <c r="F5" s="123" t="n"/>
      <c r="G5" s="123" t="n"/>
      <c r="H5" s="123" t="n"/>
      <c r="I5" s="123" t="n"/>
      <c r="J5" s="123" t="n"/>
      <c r="K5" s="123" t="n"/>
      <c r="L5" s="123" t="n"/>
      <c r="M5" s="123" t="n"/>
      <c r="N5" s="123" t="n"/>
      <c r="O5" s="123" t="n"/>
      <c r="P5" s="123" t="n"/>
    </row>
    <row r="6" ht="62" customHeight="1" s="58">
      <c r="A6" s="122" t="n"/>
      <c r="B6" s="125" t="inlineStr">
        <is>
          <t>STEP 1
Choose your sheet</t>
        </is>
      </c>
      <c r="C6" s="126" t="inlineStr">
        <is>
          <t>Go to 📒 UK Transactions for UK rental properties. Use 🌍 Overseas Transactions only if you also earn rent from overseas properties — HMRC treats these as separate businesses requiring separate quarterly submissions.</t>
        </is>
      </c>
      <c r="D6" s="123" t="n"/>
      <c r="E6" s="123" t="n"/>
      <c r="F6" s="123" t="n"/>
      <c r="G6" s="123" t="n"/>
      <c r="H6" s="123" t="n"/>
      <c r="I6" s="123" t="n"/>
      <c r="J6" s="123" t="n"/>
      <c r="K6" s="123" t="n"/>
      <c r="L6" s="123" t="n"/>
      <c r="M6" s="123" t="n"/>
      <c r="N6" s="123" t="n"/>
      <c r="O6" s="123" t="n"/>
      <c r="P6" s="123" t="n"/>
    </row>
    <row r="7" ht="4" customHeight="1" s="58">
      <c r="A7" s="122" t="n"/>
      <c r="B7" s="122" t="n"/>
      <c r="C7" s="122" t="n"/>
      <c r="D7" s="123" t="n"/>
      <c r="E7" s="123" t="n"/>
      <c r="F7" s="123" t="n"/>
      <c r="G7" s="123" t="n"/>
      <c r="H7" s="123" t="n"/>
      <c r="I7" s="123" t="n"/>
      <c r="J7" s="123" t="n"/>
      <c r="K7" s="123" t="n"/>
      <c r="L7" s="123" t="n"/>
      <c r="M7" s="123" t="n"/>
      <c r="N7" s="123" t="n"/>
      <c r="O7" s="123" t="n"/>
      <c r="P7" s="123" t="n"/>
    </row>
    <row r="8" ht="62" customHeight="1" s="58">
      <c r="A8" s="122" t="n"/>
      <c r="B8" s="127" t="inlineStr">
        <is>
          <t>STEP 2
Log your transactions</t>
        </is>
      </c>
      <c r="C8" s="126" t="inlineStr">
        <is>
          <t>One row per transaction. Enter the Date, a brief Description, the HMRC Category (dropdown), the Property name (your reference), and the amount in the Income or Expense column — never both on the same row. All amounts must be positive numbers.</t>
        </is>
      </c>
      <c r="D8" s="123" t="n"/>
      <c r="E8" s="123" t="n"/>
      <c r="F8" s="123" t="n"/>
      <c r="G8" s="123" t="n"/>
      <c r="H8" s="123" t="n"/>
      <c r="I8" s="123" t="n"/>
      <c r="J8" s="123" t="n"/>
      <c r="K8" s="123" t="n"/>
      <c r="L8" s="123" t="n"/>
      <c r="M8" s="123" t="n"/>
      <c r="N8" s="123" t="n"/>
      <c r="O8" s="123" t="n"/>
      <c r="P8" s="123" t="n"/>
    </row>
    <row r="9" ht="4" customHeight="1" s="58">
      <c r="A9" s="122" t="n"/>
      <c r="B9" s="122" t="n"/>
      <c r="C9" s="122" t="n"/>
      <c r="D9" s="123" t="n"/>
      <c r="E9" s="123" t="n"/>
      <c r="F9" s="123" t="n"/>
      <c r="G9" s="123" t="n"/>
      <c r="H9" s="123" t="n"/>
      <c r="I9" s="123" t="n"/>
      <c r="J9" s="123" t="n"/>
      <c r="K9" s="123" t="n"/>
      <c r="L9" s="123" t="n"/>
      <c r="M9" s="123" t="n"/>
      <c r="N9" s="123" t="n"/>
      <c r="O9" s="123" t="n"/>
      <c r="P9" s="123" t="n"/>
    </row>
    <row r="10" ht="62" customHeight="1" s="58">
      <c r="A10" s="122" t="n"/>
      <c r="B10" s="125" t="inlineStr">
        <is>
          <t>STEP 3
Use the correct category</t>
        </is>
      </c>
      <c r="C10" s="126" t="inlineStr">
        <is>
          <t>Always use the Category dropdown — it contains only HMRC-approved categories. For rent received, choose 'Total rents'. Unsure which expense fits? Use 'Other allowable property expenses' and add a note in the Notes column. See 📖 Category Guide for full descriptions.</t>
        </is>
      </c>
      <c r="D10" s="123" t="n"/>
      <c r="E10" s="123" t="n"/>
      <c r="F10" s="123" t="n"/>
      <c r="G10" s="123" t="n"/>
      <c r="H10" s="123" t="n"/>
      <c r="I10" s="123" t="n"/>
      <c r="J10" s="123" t="n"/>
      <c r="K10" s="123" t="n"/>
      <c r="L10" s="123" t="n"/>
      <c r="M10" s="123" t="n"/>
      <c r="N10" s="123" t="n"/>
      <c r="O10" s="123" t="n"/>
      <c r="P10" s="123" t="n"/>
    </row>
    <row r="11" ht="4" customHeight="1" s="58">
      <c r="A11" s="122" t="n"/>
      <c r="B11" s="122" t="n"/>
      <c r="C11" s="122" t="n"/>
      <c r="D11" s="123" t="n"/>
      <c r="E11" s="123" t="n"/>
      <c r="F11" s="123" t="n"/>
      <c r="G11" s="123" t="n"/>
      <c r="H11" s="123" t="n"/>
      <c r="I11" s="123" t="n"/>
      <c r="J11" s="123" t="n"/>
      <c r="K11" s="123" t="n"/>
      <c r="L11" s="123" t="n"/>
      <c r="M11" s="123" t="n"/>
      <c r="N11" s="123" t="n"/>
      <c r="O11" s="123" t="n"/>
      <c r="P11" s="123" t="n"/>
    </row>
    <row r="12" ht="62" customHeight="1" s="58">
      <c r="A12" s="122" t="n"/>
      <c r="B12" s="127" t="inlineStr">
        <is>
          <t>STEP 4
Check your Dashboard</t>
        </is>
      </c>
      <c r="C12" s="126" t="inlineStr">
        <is>
          <t>Go to 📊 Dashboard to see running totals for each quarter, calculated automatically from your transactions. Informational only — no tax figures are shown. Check the Submission Tracker to monitor your deadlines.</t>
        </is>
      </c>
      <c r="D12" s="123" t="n"/>
      <c r="E12" s="123" t="n"/>
      <c r="F12" s="123" t="n"/>
      <c r="G12" s="123" t="n"/>
      <c r="H12" s="123" t="n"/>
      <c r="I12" s="123" t="n"/>
      <c r="J12" s="123" t="n"/>
      <c r="K12" s="123" t="n"/>
      <c r="L12" s="123" t="n"/>
      <c r="M12" s="123" t="n"/>
      <c r="N12" s="123" t="n"/>
      <c r="O12" s="123" t="n"/>
      <c r="P12" s="123" t="n"/>
    </row>
    <row r="13" ht="4" customHeight="1" s="58">
      <c r="A13" s="122" t="n"/>
      <c r="B13" s="122" t="n"/>
      <c r="C13" s="122" t="n"/>
      <c r="D13" s="123" t="n"/>
      <c r="E13" s="123" t="n"/>
      <c r="F13" s="123" t="n"/>
      <c r="G13" s="123" t="n"/>
      <c r="H13" s="123" t="n"/>
      <c r="I13" s="123" t="n"/>
      <c r="J13" s="123" t="n"/>
      <c r="K13" s="123" t="n"/>
      <c r="L13" s="123" t="n"/>
      <c r="M13" s="123" t="n"/>
      <c r="N13" s="123" t="n"/>
      <c r="O13" s="123" t="n"/>
      <c r="P13" s="123" t="n"/>
    </row>
    <row r="14" ht="62" customHeight="1" s="58">
      <c r="A14" s="122" t="n"/>
      <c r="B14" s="125" t="inlineStr">
        <is>
          <t>STEP 5
Submit via makemtdeasy.co.uk</t>
        </is>
      </c>
      <c r="C14" s="126" t="inlineStr">
        <is>
          <t>When your quarter closes, visit makemtdeasy.co.uk, upload this file, and we submit your quarterly update to HMRC. You receive an HMRC confirmation reference. Record it in the Submission Tracker on the Dashboard.</t>
        </is>
      </c>
      <c r="D14" s="123" t="n"/>
      <c r="E14" s="123" t="n"/>
      <c r="F14" s="123" t="n"/>
      <c r="G14" s="123" t="n"/>
      <c r="H14" s="123" t="n"/>
      <c r="I14" s="123" t="n"/>
      <c r="J14" s="123" t="n"/>
      <c r="K14" s="123" t="n"/>
      <c r="L14" s="123" t="n"/>
      <c r="M14" s="123" t="n"/>
      <c r="N14" s="123" t="n"/>
      <c r="O14" s="123" t="n"/>
      <c r="P14" s="123" t="n"/>
    </row>
    <row r="15" ht="4" customHeight="1" s="58">
      <c r="A15" s="122" t="n"/>
      <c r="B15" s="122" t="n"/>
      <c r="C15" s="122" t="n"/>
      <c r="D15" s="123" t="n"/>
      <c r="E15" s="123" t="n"/>
      <c r="F15" s="123" t="n"/>
      <c r="G15" s="123" t="n"/>
      <c r="H15" s="123" t="n"/>
      <c r="I15" s="123" t="n"/>
      <c r="J15" s="123" t="n"/>
      <c r="K15" s="123" t="n"/>
      <c r="L15" s="123" t="n"/>
      <c r="M15" s="123" t="n"/>
      <c r="N15" s="123" t="n"/>
      <c r="O15" s="123" t="n"/>
      <c r="P15" s="123" t="n"/>
    </row>
    <row r="16" ht="8" customHeight="1" s="58">
      <c r="A16" s="122" t="n"/>
      <c r="B16" s="122" t="n"/>
      <c r="C16" s="122" t="n"/>
      <c r="D16" s="123" t="n"/>
      <c r="E16" s="123" t="n"/>
      <c r="F16" s="123" t="n"/>
      <c r="G16" s="123" t="n"/>
      <c r="H16" s="123" t="n"/>
      <c r="I16" s="123" t="n"/>
      <c r="J16" s="123" t="n"/>
      <c r="K16" s="123" t="n"/>
      <c r="L16" s="123" t="n"/>
      <c r="M16" s="123" t="n"/>
      <c r="N16" s="123" t="n"/>
      <c r="O16" s="123" t="n"/>
      <c r="P16" s="123" t="n"/>
    </row>
    <row r="17" ht="24" customHeight="1" s="58">
      <c r="A17" s="122" t="n"/>
      <c r="B17" s="162" t="inlineStr">
        <is>
          <t xml:space="preserve">  ⚠️   Important — Please Read</t>
        </is>
      </c>
      <c r="C17" s="132" t="n"/>
      <c r="D17" s="123" t="n"/>
      <c r="E17" s="123" t="n"/>
      <c r="F17" s="123" t="n"/>
      <c r="G17" s="123" t="n"/>
      <c r="H17" s="123" t="n"/>
      <c r="I17" s="123" t="n"/>
      <c r="J17" s="123" t="n"/>
      <c r="K17" s="123" t="n"/>
      <c r="L17" s="123" t="n"/>
      <c r="M17" s="123" t="n"/>
      <c r="N17" s="123" t="n"/>
      <c r="O17" s="123" t="n"/>
      <c r="P17" s="123" t="n"/>
    </row>
    <row r="18" ht="96" customHeight="1" s="58">
      <c r="A18" s="122" t="n"/>
      <c r="B18" s="163" t="inlineStr">
        <is>
          <t>• Record income when you RECEIVE it, and expenses when you PAY them (cash basis — the default for MTD ITSA landlords).
• Only record expenses incurred wholly and exclusively for your rental property.
• Keep all receipts and invoices — HMRC may request evidence during an enquiry.
• If total property income is under £85,000 you may submit a single expenses total rather than itemising each category. Verify with an accountant.
• This template is a record-keeping aid, not tax advice. Consult a qualified accountant for guidance on your tax position.
• HMRC categories may change. Always verify at gov.uk/income-tax-when-you-rent-out-a-property.</t>
        </is>
      </c>
      <c r="C18" s="133" t="n"/>
      <c r="D18" s="123" t="n"/>
      <c r="E18" s="123" t="n"/>
      <c r="F18" s="123" t="n"/>
      <c r="G18" s="123" t="n"/>
      <c r="H18" s="123" t="n"/>
      <c r="I18" s="123" t="n"/>
      <c r="J18" s="123" t="n"/>
      <c r="K18" s="123" t="n"/>
      <c r="L18" s="123" t="n"/>
      <c r="M18" s="123" t="n"/>
      <c r="N18" s="123" t="n"/>
      <c r="O18" s="123" t="n"/>
      <c r="P18" s="123" t="n"/>
    </row>
    <row r="19" ht="8" customHeight="1" s="58">
      <c r="A19" s="122" t="n"/>
      <c r="B19" s="122" t="n"/>
      <c r="C19" s="122" t="n"/>
      <c r="D19" s="123" t="n"/>
      <c r="E19" s="123" t="n"/>
      <c r="F19" s="123" t="n"/>
      <c r="G19" s="123" t="n"/>
      <c r="H19" s="123" t="n"/>
      <c r="I19" s="123" t="n"/>
      <c r="J19" s="123" t="n"/>
      <c r="K19" s="123" t="n"/>
      <c r="L19" s="123" t="n"/>
      <c r="M19" s="123" t="n"/>
      <c r="N19" s="123" t="n"/>
      <c r="O19" s="123" t="n"/>
      <c r="P19" s="123" t="n"/>
    </row>
    <row r="20" ht="22" customHeight="1" s="58">
      <c r="A20" s="116" t="n"/>
      <c r="B20" s="130" t="inlineStr">
        <is>
          <t xml:space="preserve">  makemtdeasy.co.uk   ·   hello@makemtdeasy.co.uk   ·   current tax year   ·   HMRC categories verified — see Category Guide for source URL</t>
        </is>
      </c>
      <c r="D20" s="118" t="n"/>
      <c r="E20" s="118" t="n"/>
      <c r="F20" s="118" t="n"/>
      <c r="G20" s="118" t="n"/>
      <c r="H20" s="118" t="n"/>
      <c r="I20" s="118" t="n"/>
      <c r="J20" s="118" t="n"/>
      <c r="K20" s="118" t="n"/>
      <c r="L20" s="118" t="n"/>
      <c r="M20" s="118" t="n"/>
      <c r="N20" s="118" t="n"/>
      <c r="O20" s="118" t="n"/>
      <c r="P20" s="118" t="n"/>
    </row>
    <row r="21" ht="15" customHeight="1" s="58">
      <c r="A21" s="122" t="n"/>
      <c r="B21" s="122" t="n"/>
      <c r="C21" s="122" t="n"/>
      <c r="D21" s="123" t="n"/>
      <c r="E21" s="123" t="n"/>
      <c r="F21" s="123" t="n"/>
      <c r="G21" s="123" t="n"/>
      <c r="H21" s="123" t="n"/>
      <c r="I21" s="123" t="n"/>
      <c r="J21" s="123" t="n"/>
      <c r="K21" s="123" t="n"/>
      <c r="L21" s="123" t="n"/>
      <c r="M21" s="123" t="n"/>
      <c r="N21" s="123" t="n"/>
      <c r="O21" s="123" t="n"/>
      <c r="P21" s="123" t="n"/>
    </row>
    <row r="22" ht="15" customHeight="1" s="58">
      <c r="A22" s="122" t="n"/>
      <c r="B22" s="122" t="n"/>
      <c r="C22" s="122" t="n"/>
      <c r="D22" s="123" t="n"/>
      <c r="E22" s="123" t="n"/>
      <c r="F22" s="123" t="n"/>
      <c r="G22" s="123" t="n"/>
      <c r="H22" s="123" t="n"/>
      <c r="I22" s="123" t="n"/>
      <c r="J22" s="123" t="n"/>
      <c r="K22" s="123" t="n"/>
      <c r="L22" s="123" t="n"/>
      <c r="M22" s="123" t="n"/>
      <c r="N22" s="123" t="n"/>
      <c r="O22" s="123" t="n"/>
      <c r="P22" s="123" t="n"/>
    </row>
    <row r="23" ht="15" customHeight="1" s="58">
      <c r="A23" s="122" t="n"/>
      <c r="B23" s="122" t="n"/>
      <c r="C23" s="122" t="n"/>
      <c r="D23" s="123" t="n"/>
      <c r="E23" s="123" t="n"/>
      <c r="F23" s="123" t="n"/>
      <c r="G23" s="123" t="n"/>
      <c r="H23" s="123" t="n"/>
      <c r="I23" s="123" t="n"/>
      <c r="J23" s="123" t="n"/>
      <c r="K23" s="123" t="n"/>
      <c r="L23" s="123" t="n"/>
      <c r="M23" s="123" t="n"/>
      <c r="N23" s="123" t="n"/>
      <c r="O23" s="123" t="n"/>
      <c r="P23" s="123" t="n"/>
    </row>
    <row r="24" ht="15" customHeight="1" s="58">
      <c r="A24" s="122" t="n"/>
      <c r="B24" s="122" t="n"/>
      <c r="C24" s="122" t="n"/>
      <c r="D24" s="123" t="n"/>
      <c r="E24" s="123" t="n"/>
      <c r="F24" s="123" t="n"/>
      <c r="G24" s="123" t="n"/>
      <c r="H24" s="123" t="n"/>
      <c r="I24" s="123" t="n"/>
      <c r="J24" s="123" t="n"/>
      <c r="K24" s="123" t="n"/>
      <c r="L24" s="123" t="n"/>
      <c r="M24" s="123" t="n"/>
      <c r="N24" s="123" t="n"/>
      <c r="O24" s="123" t="n"/>
      <c r="P24" s="123" t="n"/>
    </row>
    <row r="25" ht="15" customHeight="1" s="58">
      <c r="A25" s="122" t="n"/>
      <c r="B25" s="122" t="n"/>
      <c r="C25" s="122" t="n"/>
      <c r="D25" s="123" t="n"/>
      <c r="E25" s="123" t="n"/>
      <c r="F25" s="123" t="n"/>
      <c r="G25" s="123" t="n"/>
      <c r="H25" s="123" t="n"/>
      <c r="I25" s="123" t="n"/>
      <c r="J25" s="123" t="n"/>
      <c r="K25" s="123" t="n"/>
      <c r="L25" s="123" t="n"/>
      <c r="M25" s="123" t="n"/>
      <c r="N25" s="123" t="n"/>
      <c r="O25" s="123" t="n"/>
      <c r="P25" s="123" t="n"/>
    </row>
    <row r="26" ht="15" customHeight="1" s="58">
      <c r="A26" s="122" t="n"/>
      <c r="B26" s="122" t="n"/>
      <c r="C26" s="122" t="n"/>
      <c r="D26" s="123" t="n"/>
      <c r="E26" s="123" t="n"/>
      <c r="F26" s="123" t="n"/>
      <c r="G26" s="123" t="n"/>
      <c r="H26" s="123" t="n"/>
      <c r="I26" s="123" t="n"/>
      <c r="J26" s="123" t="n"/>
      <c r="K26" s="123" t="n"/>
      <c r="L26" s="123" t="n"/>
      <c r="M26" s="123" t="n"/>
      <c r="N26" s="123" t="n"/>
      <c r="O26" s="123" t="n"/>
      <c r="P26" s="123" t="n"/>
    </row>
    <row r="27" ht="15" customHeight="1" s="58">
      <c r="A27" s="122" t="n"/>
      <c r="B27" s="122" t="n"/>
      <c r="C27" s="122" t="n"/>
      <c r="D27" s="123" t="n"/>
      <c r="E27" s="123" t="n"/>
      <c r="F27" s="123" t="n"/>
      <c r="G27" s="123" t="n"/>
      <c r="H27" s="123" t="n"/>
      <c r="I27" s="123" t="n"/>
      <c r="J27" s="123" t="n"/>
      <c r="K27" s="123" t="n"/>
      <c r="L27" s="123" t="n"/>
      <c r="M27" s="123" t="n"/>
      <c r="N27" s="123" t="n"/>
      <c r="O27" s="123" t="n"/>
      <c r="P27" s="123" t="n"/>
    </row>
    <row r="28" ht="15" customHeight="1" s="58">
      <c r="A28" s="122" t="n"/>
      <c r="B28" s="122" t="n"/>
      <c r="C28" s="122" t="n"/>
      <c r="D28" s="123" t="n"/>
      <c r="E28" s="123" t="n"/>
      <c r="F28" s="123" t="n"/>
      <c r="G28" s="123" t="n"/>
      <c r="H28" s="123" t="n"/>
      <c r="I28" s="123" t="n"/>
      <c r="J28" s="123" t="n"/>
      <c r="K28" s="123" t="n"/>
      <c r="L28" s="123" t="n"/>
      <c r="M28" s="123" t="n"/>
      <c r="N28" s="123" t="n"/>
      <c r="O28" s="123" t="n"/>
      <c r="P28" s="123" t="n"/>
    </row>
    <row r="29" ht="15" customHeight="1" s="58">
      <c r="A29" s="122" t="n"/>
      <c r="B29" s="122" t="n"/>
      <c r="C29" s="122" t="n"/>
      <c r="D29" s="123" t="n"/>
      <c r="E29" s="123" t="n"/>
      <c r="F29" s="123" t="n"/>
      <c r="G29" s="123" t="n"/>
      <c r="H29" s="123" t="n"/>
      <c r="I29" s="123" t="n"/>
      <c r="J29" s="123" t="n"/>
      <c r="K29" s="123" t="n"/>
      <c r="L29" s="123" t="n"/>
      <c r="M29" s="123" t="n"/>
      <c r="N29" s="123" t="n"/>
      <c r="O29" s="123" t="n"/>
      <c r="P29" s="123" t="n"/>
    </row>
    <row r="30" ht="15" customHeight="1" s="58">
      <c r="A30" s="122" t="n"/>
      <c r="B30" s="122" t="n"/>
      <c r="C30" s="122" t="n"/>
      <c r="D30" s="123" t="n"/>
      <c r="E30" s="123" t="n"/>
      <c r="F30" s="123" t="n"/>
      <c r="G30" s="123" t="n"/>
      <c r="H30" s="123" t="n"/>
      <c r="I30" s="123" t="n"/>
      <c r="J30" s="123" t="n"/>
      <c r="K30" s="123" t="n"/>
      <c r="L30" s="123" t="n"/>
      <c r="M30" s="123" t="n"/>
      <c r="N30" s="123" t="n"/>
      <c r="O30" s="123" t="n"/>
      <c r="P30" s="123" t="n"/>
    </row>
    <row r="31" ht="15" customHeight="1" s="58">
      <c r="A31" s="123" t="n"/>
      <c r="B31" s="123" t="n"/>
      <c r="C31" s="123" t="n"/>
      <c r="D31" s="123" t="n"/>
      <c r="E31" s="123" t="n"/>
      <c r="F31" s="123" t="n"/>
      <c r="G31" s="123" t="n"/>
      <c r="H31" s="123" t="n"/>
      <c r="I31" s="123" t="n"/>
      <c r="J31" s="123" t="n"/>
      <c r="K31" s="123" t="n"/>
      <c r="L31" s="123" t="n"/>
      <c r="M31" s="123" t="n"/>
      <c r="N31" s="123" t="n"/>
      <c r="O31" s="123" t="n"/>
      <c r="P31" s="123" t="n"/>
    </row>
    <row r="32" ht="15" customHeight="1" s="58">
      <c r="A32" s="123" t="n"/>
      <c r="B32" s="123" t="n"/>
      <c r="C32" s="123" t="n"/>
      <c r="D32" s="123" t="n"/>
      <c r="E32" s="123" t="n"/>
      <c r="F32" s="123" t="n"/>
      <c r="G32" s="123" t="n"/>
      <c r="H32" s="123" t="n"/>
      <c r="I32" s="123" t="n"/>
      <c r="J32" s="123" t="n"/>
      <c r="K32" s="123" t="n"/>
      <c r="L32" s="123" t="n"/>
      <c r="M32" s="123" t="n"/>
      <c r="N32" s="123" t="n"/>
      <c r="O32" s="123" t="n"/>
      <c r="P32" s="123" t="n"/>
    </row>
    <row r="33" ht="15" customHeight="1" s="58">
      <c r="A33" s="123" t="n"/>
      <c r="B33" s="123" t="n"/>
      <c r="C33" s="123" t="n"/>
      <c r="D33" s="123" t="n"/>
      <c r="E33" s="123" t="n"/>
      <c r="F33" s="123" t="n"/>
      <c r="G33" s="123" t="n"/>
      <c r="H33" s="123" t="n"/>
      <c r="I33" s="123" t="n"/>
      <c r="J33" s="123" t="n"/>
      <c r="K33" s="123" t="n"/>
      <c r="L33" s="123" t="n"/>
      <c r="M33" s="123" t="n"/>
      <c r="N33" s="123" t="n"/>
      <c r="O33" s="123" t="n"/>
      <c r="P33" s="123" t="n"/>
    </row>
    <row r="34" ht="15" customHeight="1" s="58">
      <c r="A34" s="123" t="n"/>
      <c r="B34" s="123" t="n"/>
      <c r="C34" s="123" t="n"/>
      <c r="D34" s="123" t="n"/>
      <c r="E34" s="123" t="n"/>
      <c r="F34" s="123" t="n"/>
      <c r="G34" s="123" t="n"/>
      <c r="H34" s="123" t="n"/>
      <c r="I34" s="123" t="n"/>
      <c r="J34" s="123" t="n"/>
      <c r="K34" s="123" t="n"/>
      <c r="L34" s="123" t="n"/>
      <c r="M34" s="123" t="n"/>
      <c r="N34" s="123" t="n"/>
      <c r="O34" s="123" t="n"/>
      <c r="P34" s="123" t="n"/>
    </row>
    <row r="35" ht="15" customHeight="1" s="58">
      <c r="A35" s="123" t="n"/>
      <c r="B35" s="123" t="n"/>
      <c r="C35" s="123" t="n"/>
      <c r="D35" s="123" t="n"/>
      <c r="E35" s="123" t="n"/>
      <c r="F35" s="123" t="n"/>
      <c r="G35" s="123" t="n"/>
      <c r="H35" s="123" t="n"/>
      <c r="I35" s="123" t="n"/>
      <c r="J35" s="123" t="n"/>
      <c r="K35" s="123" t="n"/>
      <c r="L35" s="123" t="n"/>
      <c r="M35" s="123" t="n"/>
      <c r="N35" s="123" t="n"/>
      <c r="O35" s="123" t="n"/>
      <c r="P35" s="123" t="n"/>
    </row>
    <row r="36" ht="15" customHeight="1" s="58">
      <c r="A36" s="123" t="n"/>
      <c r="B36" s="123" t="n"/>
      <c r="C36" s="123" t="n"/>
      <c r="D36" s="123" t="n"/>
      <c r="E36" s="123" t="n"/>
      <c r="F36" s="123" t="n"/>
      <c r="G36" s="123" t="n"/>
      <c r="H36" s="123" t="n"/>
      <c r="I36" s="123" t="n"/>
      <c r="J36" s="123" t="n"/>
      <c r="K36" s="123" t="n"/>
      <c r="L36" s="123" t="n"/>
      <c r="M36" s="123" t="n"/>
      <c r="N36" s="123" t="n"/>
      <c r="O36" s="123" t="n"/>
      <c r="P36" s="123" t="n"/>
    </row>
    <row r="37" ht="15" customHeight="1" s="58">
      <c r="A37" s="123" t="n"/>
      <c r="B37" s="123" t="n"/>
      <c r="C37" s="123" t="n"/>
      <c r="D37" s="123" t="n"/>
      <c r="E37" s="123" t="n"/>
      <c r="F37" s="123" t="n"/>
      <c r="G37" s="123" t="n"/>
      <c r="H37" s="123" t="n"/>
      <c r="I37" s="123" t="n"/>
      <c r="J37" s="123" t="n"/>
      <c r="K37" s="123" t="n"/>
      <c r="L37" s="123" t="n"/>
      <c r="M37" s="123" t="n"/>
      <c r="N37" s="123" t="n"/>
      <c r="O37" s="123" t="n"/>
      <c r="P37" s="123" t="n"/>
    </row>
    <row r="38" ht="15" customHeight="1" s="58">
      <c r="A38" s="123" t="n"/>
      <c r="B38" s="123" t="n"/>
      <c r="C38" s="123" t="n"/>
      <c r="D38" s="123" t="n"/>
      <c r="E38" s="123" t="n"/>
      <c r="F38" s="123" t="n"/>
      <c r="G38" s="123" t="n"/>
      <c r="H38" s="123" t="n"/>
      <c r="I38" s="123" t="n"/>
      <c r="J38" s="123" t="n"/>
      <c r="K38" s="123" t="n"/>
      <c r="L38" s="123" t="n"/>
      <c r="M38" s="123" t="n"/>
      <c r="N38" s="123" t="n"/>
      <c r="O38" s="123" t="n"/>
      <c r="P38" s="123" t="n"/>
    </row>
    <row r="39" ht="15" customHeight="1" s="58">
      <c r="A39" s="123" t="n"/>
      <c r="B39" s="123" t="n"/>
      <c r="C39" s="123" t="n"/>
      <c r="D39" s="123" t="n"/>
      <c r="E39" s="123" t="n"/>
      <c r="F39" s="123" t="n"/>
      <c r="G39" s="123" t="n"/>
      <c r="H39" s="123" t="n"/>
      <c r="I39" s="123" t="n"/>
      <c r="J39" s="123" t="n"/>
      <c r="K39" s="123" t="n"/>
      <c r="L39" s="123" t="n"/>
      <c r="M39" s="123" t="n"/>
      <c r="N39" s="123" t="n"/>
      <c r="O39" s="123" t="n"/>
      <c r="P39" s="123" t="n"/>
    </row>
    <row r="40" ht="15" customHeight="1" s="58">
      <c r="A40" s="123" t="n"/>
      <c r="B40" s="123" t="n"/>
      <c r="C40" s="123" t="n"/>
      <c r="D40" s="123" t="n"/>
      <c r="E40" s="123" t="n"/>
      <c r="F40" s="123" t="n"/>
      <c r="G40" s="123" t="n"/>
      <c r="H40" s="123" t="n"/>
      <c r="I40" s="123" t="n"/>
      <c r="J40" s="123" t="n"/>
      <c r="K40" s="123" t="n"/>
      <c r="L40" s="123" t="n"/>
      <c r="M40" s="123" t="n"/>
      <c r="N40" s="123" t="n"/>
      <c r="O40" s="123" t="n"/>
      <c r="P40" s="123" t="n"/>
    </row>
    <row r="41">
      <c r="E41" s="123" t="n"/>
      <c r="F41" s="123" t="n"/>
      <c r="G41" s="123" t="n"/>
      <c r="H41" s="123" t="n"/>
      <c r="I41" s="123" t="n"/>
      <c r="J41" s="123" t="n"/>
      <c r="K41" s="123" t="n"/>
      <c r="L41" s="123" t="n"/>
      <c r="M41" s="123" t="n"/>
      <c r="N41" s="123" t="n"/>
      <c r="O41" s="123" t="n"/>
      <c r="P41" s="123" t="n"/>
    </row>
    <row r="42">
      <c r="E42" s="123" t="n"/>
      <c r="F42" s="123" t="n"/>
      <c r="G42" s="123" t="n"/>
      <c r="H42" s="123" t="n"/>
      <c r="I42" s="123" t="n"/>
      <c r="J42" s="123" t="n"/>
      <c r="K42" s="123" t="n"/>
      <c r="L42" s="123" t="n"/>
      <c r="M42" s="123" t="n"/>
      <c r="N42" s="123" t="n"/>
      <c r="O42" s="123" t="n"/>
      <c r="P42" s="123" t="n"/>
    </row>
    <row r="43">
      <c r="E43" s="123" t="n"/>
      <c r="F43" s="123" t="n"/>
      <c r="G43" s="123" t="n"/>
      <c r="H43" s="123" t="n"/>
      <c r="I43" s="123" t="n"/>
      <c r="J43" s="123" t="n"/>
      <c r="K43" s="123" t="n"/>
      <c r="L43" s="123" t="n"/>
      <c r="M43" s="123" t="n"/>
      <c r="N43" s="123" t="n"/>
      <c r="O43" s="123" t="n"/>
      <c r="P43" s="123" t="n"/>
    </row>
    <row r="44">
      <c r="E44" s="123" t="n"/>
      <c r="F44" s="123" t="n"/>
      <c r="G44" s="123" t="n"/>
      <c r="H44" s="123" t="n"/>
      <c r="I44" s="123" t="n"/>
      <c r="J44" s="123" t="n"/>
      <c r="K44" s="123" t="n"/>
      <c r="L44" s="123" t="n"/>
      <c r="M44" s="123" t="n"/>
      <c r="N44" s="123" t="n"/>
      <c r="O44" s="123" t="n"/>
      <c r="P44" s="123" t="n"/>
    </row>
    <row r="45">
      <c r="E45" s="123" t="n"/>
      <c r="F45" s="123" t="n"/>
      <c r="G45" s="123" t="n"/>
      <c r="H45" s="123" t="n"/>
      <c r="I45" s="123" t="n"/>
      <c r="J45" s="123" t="n"/>
      <c r="K45" s="123" t="n"/>
      <c r="L45" s="123" t="n"/>
      <c r="M45" s="123" t="n"/>
      <c r="N45" s="123" t="n"/>
      <c r="O45" s="123" t="n"/>
      <c r="P45" s="123" t="n"/>
    </row>
    <row r="46">
      <c r="E46" s="123" t="n"/>
      <c r="F46" s="123" t="n"/>
      <c r="G46" s="123" t="n"/>
      <c r="H46" s="123" t="n"/>
      <c r="I46" s="123" t="n"/>
      <c r="J46" s="123" t="n"/>
      <c r="K46" s="123" t="n"/>
      <c r="L46" s="123" t="n"/>
      <c r="M46" s="123" t="n"/>
      <c r="N46" s="123" t="n"/>
      <c r="O46" s="123" t="n"/>
      <c r="P46" s="123" t="n"/>
    </row>
    <row r="47">
      <c r="E47" s="123" t="n"/>
      <c r="F47" s="123" t="n"/>
      <c r="G47" s="123" t="n"/>
      <c r="H47" s="123" t="n"/>
      <c r="I47" s="123" t="n"/>
      <c r="J47" s="123" t="n"/>
      <c r="K47" s="123" t="n"/>
      <c r="L47" s="123" t="n"/>
      <c r="M47" s="123" t="n"/>
      <c r="N47" s="123" t="n"/>
      <c r="O47" s="123" t="n"/>
      <c r="P47" s="123" t="n"/>
    </row>
    <row r="48">
      <c r="E48" s="123" t="n"/>
      <c r="F48" s="123" t="n"/>
      <c r="G48" s="123" t="n"/>
      <c r="H48" s="123" t="n"/>
      <c r="I48" s="123" t="n"/>
      <c r="J48" s="123" t="n"/>
      <c r="K48" s="123" t="n"/>
      <c r="L48" s="123" t="n"/>
      <c r="M48" s="123" t="n"/>
      <c r="N48" s="123" t="n"/>
      <c r="O48" s="123" t="n"/>
      <c r="P48" s="123" t="n"/>
    </row>
    <row r="49">
      <c r="E49" s="123" t="n"/>
      <c r="F49" s="123" t="n"/>
      <c r="G49" s="123" t="n"/>
      <c r="H49" s="123" t="n"/>
      <c r="I49" s="123" t="n"/>
      <c r="J49" s="123" t="n"/>
      <c r="K49" s="123" t="n"/>
      <c r="L49" s="123" t="n"/>
      <c r="M49" s="123" t="n"/>
      <c r="N49" s="123" t="n"/>
      <c r="O49" s="123" t="n"/>
      <c r="P49" s="123" t="n"/>
    </row>
  </sheetData>
  <mergeCells count="6">
    <mergeCell ref="B2:C2"/>
    <mergeCell ref="B20:C20"/>
    <mergeCell ref="B17:C17"/>
    <mergeCell ref="B18:C18"/>
    <mergeCell ref="B1:C1"/>
    <mergeCell ref="B4:C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tabColor rgb="0016A34A"/>
    <outlinePr summaryBelow="1" summaryRight="1"/>
    <pageSetUpPr fitToPage="0"/>
  </sheetPr>
  <dimension ref="A1:G504"/>
  <sheetViews>
    <sheetView showFormulas="0" showGridLines="0" showRowColHeaders="1" showZeros="1" rightToLeft="0" tabSelected="1" showOutlineSymbols="1" defaultGridColor="1" view="normal" topLeftCell="A1" colorId="64" zoomScale="100" zoomScaleNormal="100" zoomScalePageLayoutView="100" workbookViewId="0">
      <pane ySplit="4" topLeftCell="A5" activePane="bottomLeft" state="frozen"/>
      <selection pane="bottomLeft" activeCell="A1" activeCellId="0" sqref="A1"/>
      <selection pane="bottomLeft" activeCell="A1" activeCellId="0" sqref="A1"/>
    </sheetView>
  </sheetViews>
  <sheetFormatPr baseColWidth="8" defaultColWidth="8.6796875" defaultRowHeight="15" zeroHeight="0" outlineLevelRow="0"/>
  <cols>
    <col width="13" customWidth="1" style="57" min="1" max="1"/>
    <col width="46" customWidth="1" style="57" min="2" max="2"/>
    <col width="14" customWidth="1" style="57" min="3" max="3"/>
    <col width="14" customWidth="1" style="57" min="4" max="4"/>
    <col width="40" customWidth="1" style="57" min="5" max="6"/>
    <col width="22" customWidth="1" style="58" min="6" max="6"/>
    <col width="30" customWidth="1" style="57" min="7" max="7"/>
  </cols>
  <sheetData>
    <row r="1" ht="44" customHeight="1" s="58">
      <c r="A1" s="227" t="inlineStr">
        <is>
          <t>📒  UK Property Transactions</t>
        </is>
      </c>
    </row>
    <row r="2" ht="22" customHeight="1" s="58">
      <c r="A2" s="228" t="inlineStr">
        <is>
          <t xml:space="preserve">  One row per transaction  ·  Amounts must be positive  ·  Income = money received  ·  Expense = money paid  ·  Category dropdown is locked to HMRC-approved categories only</t>
        </is>
      </c>
    </row>
    <row r="3" ht="4" customHeight="1" s="58">
      <c r="A3" s="157" t="n"/>
      <c r="B3" s="157" t="n"/>
      <c r="C3" s="157" t="n"/>
      <c r="D3" s="157" t="n"/>
      <c r="E3" s="157" t="n"/>
      <c r="F3" s="157" t="n"/>
      <c r="G3" s="157" t="n"/>
    </row>
    <row r="4" ht="28" customHeight="1" s="58">
      <c r="A4" s="229" t="inlineStr">
        <is>
          <t>Date</t>
        </is>
      </c>
      <c r="B4" s="287" t="inlineStr">
        <is>
          <t>Category  ▾</t>
        </is>
      </c>
      <c r="C4" s="231" t="inlineStr">
        <is>
          <t>Income (£)</t>
        </is>
      </c>
      <c r="D4" s="232" t="inlineStr">
        <is>
          <t>Expense (£)</t>
        </is>
      </c>
      <c r="E4" s="287" t="inlineStr">
        <is>
          <t>Description</t>
        </is>
      </c>
      <c r="F4" s="233" t="inlineStr">
        <is>
          <t>Property (ref)</t>
        </is>
      </c>
      <c r="G4" s="233" t="inlineStr">
        <is>
          <t>Notes (optional)</t>
        </is>
      </c>
    </row>
    <row r="5" ht="20" customHeight="1" s="58">
      <c r="A5" s="243" t="inlineStr">
        <is>
          <t>06/04/2026</t>
        </is>
      </c>
      <c r="B5" s="244" t="inlineStr">
        <is>
          <t>Total rents</t>
        </is>
      </c>
      <c r="C5" s="245" t="n">
        <v>1200</v>
      </c>
      <c r="D5" s="245" t="n"/>
      <c r="E5" s="244" t="inlineStr">
        <is>
          <t>Monthly rent — 14 Oak Street April</t>
        </is>
      </c>
      <c r="F5" s="244" t="inlineStr">
        <is>
          <t>14 Oak Street</t>
        </is>
      </c>
      <c r="G5" s="244" t="inlineStr">
        <is>
          <t>← DELETE this row — example only</t>
        </is>
      </c>
    </row>
    <row r="6" ht="20" customHeight="1" s="58">
      <c r="A6" s="240" t="inlineStr">
        <is>
          <t>02/04/2026</t>
        </is>
      </c>
      <c r="B6" s="241" t="inlineStr">
        <is>
          <t>Rent, rates, insurance, ground rents</t>
        </is>
      </c>
      <c r="C6" s="242" t="n"/>
      <c r="D6" s="242" t="n">
        <v>387.5</v>
      </c>
      <c r="E6" s="241" t="inlineStr">
        <is>
          <t>Buildings insurance premium 2026/27</t>
        </is>
      </c>
      <c r="F6" s="241" t="inlineStr">
        <is>
          <t>14 Oak Street</t>
        </is>
      </c>
      <c r="G6" s="241" t="inlineStr">
        <is>
          <t>← DELETE this row — example only</t>
        </is>
      </c>
    </row>
    <row r="7" ht="20" customHeight="1" s="58">
      <c r="A7" s="243" t="inlineStr">
        <is>
          <t>15/04/2026</t>
        </is>
      </c>
      <c r="B7" s="244" t="inlineStr">
        <is>
          <t>Property repairs and maintenance</t>
        </is>
      </c>
      <c r="C7" s="245" t="n"/>
      <c r="D7" s="245" t="n">
        <v>245</v>
      </c>
      <c r="E7" s="244" t="inlineStr">
        <is>
          <t>Boiler repair</t>
        </is>
      </c>
      <c r="F7" s="244" t="inlineStr">
        <is>
          <t>14 Oak Street</t>
        </is>
      </c>
      <c r="G7" s="244" t="inlineStr">
        <is>
          <t>← DELETE this row — example only</t>
        </is>
      </c>
    </row>
    <row r="8" ht="20" customHeight="1" s="58">
      <c r="A8" s="240" t="n"/>
      <c r="B8" s="241" t="n"/>
      <c r="C8" s="242" t="n"/>
      <c r="D8" s="242" t="n"/>
      <c r="E8" s="241" t="n"/>
      <c r="F8" s="241" t="n"/>
      <c r="G8" s="241" t="n"/>
    </row>
    <row r="9" ht="20" customHeight="1" s="58">
      <c r="A9" s="243" t="n"/>
      <c r="B9" s="244" t="n"/>
      <c r="C9" s="245" t="n"/>
      <c r="D9" s="245" t="n"/>
      <c r="E9" s="244" t="n"/>
      <c r="F9" s="244" t="n"/>
      <c r="G9" s="244" t="n"/>
    </row>
    <row r="10" ht="20" customHeight="1" s="58">
      <c r="A10" s="240" t="n"/>
      <c r="B10" s="241" t="n"/>
      <c r="C10" s="242" t="n"/>
      <c r="D10" s="242" t="n"/>
      <c r="E10" s="241" t="n"/>
      <c r="F10" s="241" t="n"/>
      <c r="G10" s="241" t="n"/>
    </row>
    <row r="11" ht="20" customHeight="1" s="58">
      <c r="A11" s="243" t="n"/>
      <c r="B11" s="244" t="n"/>
      <c r="C11" s="245" t="n"/>
      <c r="D11" s="245" t="n"/>
      <c r="E11" s="244" t="n"/>
      <c r="F11" s="244" t="n"/>
      <c r="G11" s="244" t="n"/>
    </row>
    <row r="12" ht="20" customHeight="1" s="58">
      <c r="A12" s="240" t="n"/>
      <c r="B12" s="241" t="n"/>
      <c r="C12" s="242" t="n"/>
      <c r="D12" s="242" t="n"/>
      <c r="E12" s="241" t="n"/>
      <c r="F12" s="241" t="n"/>
      <c r="G12" s="241" t="n"/>
    </row>
    <row r="13" ht="20" customHeight="1" s="58">
      <c r="A13" s="243" t="n"/>
      <c r="B13" s="244" t="n"/>
      <c r="C13" s="245" t="n"/>
      <c r="D13" s="245" t="n"/>
      <c r="E13" s="244" t="n"/>
      <c r="F13" s="244" t="n"/>
      <c r="G13" s="244" t="n"/>
    </row>
    <row r="14" ht="20" customHeight="1" s="58">
      <c r="A14" s="240" t="n"/>
      <c r="B14" s="241" t="n"/>
      <c r="C14" s="242" t="n"/>
      <c r="D14" s="242" t="n"/>
      <c r="E14" s="241" t="n"/>
      <c r="F14" s="241" t="n"/>
      <c r="G14" s="241" t="n"/>
    </row>
    <row r="15" ht="20" customHeight="1" s="58">
      <c r="A15" s="243" t="n"/>
      <c r="B15" s="244" t="n"/>
      <c r="C15" s="245" t="n"/>
      <c r="D15" s="245" t="n"/>
      <c r="E15" s="244" t="n"/>
      <c r="F15" s="244" t="n"/>
      <c r="G15" s="244" t="n"/>
    </row>
    <row r="16" ht="20" customHeight="1" s="58">
      <c r="A16" s="240" t="n"/>
      <c r="B16" s="241" t="n"/>
      <c r="C16" s="242" t="n"/>
      <c r="D16" s="242" t="n"/>
      <c r="E16" s="241" t="n"/>
      <c r="F16" s="241" t="n"/>
      <c r="G16" s="241" t="n"/>
    </row>
    <row r="17" ht="20" customHeight="1" s="58">
      <c r="A17" s="243" t="n"/>
      <c r="B17" s="244" t="n"/>
      <c r="C17" s="245" t="n"/>
      <c r="D17" s="245" t="n"/>
      <c r="E17" s="244" t="n"/>
      <c r="F17" s="244" t="n"/>
      <c r="G17" s="244" t="n"/>
    </row>
    <row r="18" ht="20" customHeight="1" s="58">
      <c r="A18" s="240" t="n"/>
      <c r="B18" s="241" t="n"/>
      <c r="C18" s="242" t="n"/>
      <c r="D18" s="242" t="n"/>
      <c r="E18" s="241" t="n"/>
      <c r="F18" s="241" t="n"/>
      <c r="G18" s="241" t="n"/>
    </row>
    <row r="19" ht="20" customHeight="1" s="58">
      <c r="A19" s="243" t="n"/>
      <c r="B19" s="244" t="n"/>
      <c r="C19" s="245" t="n"/>
      <c r="D19" s="245" t="n"/>
      <c r="E19" s="244" t="n"/>
      <c r="F19" s="244" t="n"/>
      <c r="G19" s="244" t="n"/>
    </row>
    <row r="20" ht="20" customHeight="1" s="58">
      <c r="A20" s="240" t="n"/>
      <c r="B20" s="241" t="n"/>
      <c r="C20" s="242" t="n"/>
      <c r="D20" s="242" t="n"/>
      <c r="E20" s="241" t="n"/>
      <c r="F20" s="241" t="n"/>
      <c r="G20" s="241" t="n"/>
    </row>
    <row r="21" ht="20" customHeight="1" s="58">
      <c r="A21" s="243" t="n"/>
      <c r="B21" s="244" t="n"/>
      <c r="C21" s="245" t="n"/>
      <c r="D21" s="245" t="n"/>
      <c r="E21" s="244" t="n"/>
      <c r="F21" s="244" t="n"/>
      <c r="G21" s="244" t="n"/>
    </row>
    <row r="22" ht="20" customHeight="1" s="58">
      <c r="A22" s="240" t="n"/>
      <c r="B22" s="241" t="n"/>
      <c r="C22" s="242" t="n"/>
      <c r="D22" s="242" t="n"/>
      <c r="E22" s="241" t="n"/>
      <c r="F22" s="241" t="n"/>
      <c r="G22" s="241" t="n"/>
    </row>
    <row r="23" ht="20" customHeight="1" s="58">
      <c r="A23" s="243" t="n"/>
      <c r="B23" s="244" t="n"/>
      <c r="C23" s="245" t="n"/>
      <c r="D23" s="245" t="n"/>
      <c r="E23" s="244" t="n"/>
      <c r="F23" s="244" t="n"/>
      <c r="G23" s="244" t="n"/>
    </row>
    <row r="24" ht="20" customHeight="1" s="58">
      <c r="A24" s="240" t="n"/>
      <c r="B24" s="241" t="n"/>
      <c r="C24" s="242" t="n"/>
      <c r="D24" s="242" t="n"/>
      <c r="E24" s="241" t="n"/>
      <c r="F24" s="241" t="n"/>
      <c r="G24" s="241" t="n"/>
    </row>
    <row r="25" ht="20" customHeight="1" s="58">
      <c r="A25" s="243" t="n"/>
      <c r="B25" s="244" t="n"/>
      <c r="C25" s="245" t="n"/>
      <c r="D25" s="245" t="n"/>
      <c r="E25" s="244" t="n"/>
      <c r="F25" s="244" t="n"/>
      <c r="G25" s="244" t="n"/>
    </row>
    <row r="26" ht="20" customHeight="1" s="58">
      <c r="A26" s="240" t="n"/>
      <c r="B26" s="241" t="n"/>
      <c r="C26" s="242" t="n"/>
      <c r="D26" s="242" t="n"/>
      <c r="E26" s="241" t="n"/>
      <c r="F26" s="241" t="n"/>
      <c r="G26" s="241" t="n"/>
    </row>
    <row r="27" ht="20" customHeight="1" s="58">
      <c r="A27" s="243" t="n"/>
      <c r="B27" s="244" t="n"/>
      <c r="C27" s="245" t="n"/>
      <c r="D27" s="245" t="n"/>
      <c r="E27" s="244" t="n"/>
      <c r="F27" s="244" t="n"/>
      <c r="G27" s="244" t="n"/>
    </row>
    <row r="28" ht="20" customHeight="1" s="58">
      <c r="A28" s="240" t="n"/>
      <c r="B28" s="241" t="n"/>
      <c r="C28" s="242" t="n"/>
      <c r="D28" s="242" t="n"/>
      <c r="E28" s="241" t="n"/>
      <c r="F28" s="241" t="n"/>
      <c r="G28" s="241" t="n"/>
    </row>
    <row r="29" ht="20" customHeight="1" s="58">
      <c r="A29" s="243" t="n"/>
      <c r="B29" s="244" t="n"/>
      <c r="C29" s="245" t="n"/>
      <c r="D29" s="245" t="n"/>
      <c r="E29" s="244" t="n"/>
      <c r="F29" s="244" t="n"/>
      <c r="G29" s="244" t="n"/>
    </row>
    <row r="30" ht="20" customHeight="1" s="58">
      <c r="A30" s="240" t="n"/>
      <c r="B30" s="241" t="n"/>
      <c r="C30" s="242" t="n"/>
      <c r="D30" s="242" t="n"/>
      <c r="E30" s="241" t="n"/>
      <c r="F30" s="241" t="n"/>
      <c r="G30" s="241" t="n"/>
    </row>
    <row r="31" ht="20" customHeight="1" s="58">
      <c r="A31" s="243" t="n"/>
      <c r="B31" s="244" t="n"/>
      <c r="C31" s="245" t="n"/>
      <c r="D31" s="245" t="n"/>
      <c r="E31" s="244" t="n"/>
      <c r="F31" s="244" t="n"/>
      <c r="G31" s="244" t="n"/>
    </row>
    <row r="32" ht="20" customHeight="1" s="58">
      <c r="A32" s="240" t="n"/>
      <c r="B32" s="241" t="n"/>
      <c r="C32" s="242" t="n"/>
      <c r="D32" s="242" t="n"/>
      <c r="E32" s="241" t="n"/>
      <c r="F32" s="241" t="n"/>
      <c r="G32" s="241" t="n"/>
    </row>
    <row r="33" ht="20" customHeight="1" s="58">
      <c r="A33" s="243" t="n"/>
      <c r="B33" s="244" t="n"/>
      <c r="C33" s="245" t="n"/>
      <c r="D33" s="245" t="n"/>
      <c r="E33" s="244" t="n"/>
      <c r="F33" s="244" t="n"/>
      <c r="G33" s="244" t="n"/>
    </row>
    <row r="34" ht="20" customHeight="1" s="58">
      <c r="A34" s="240" t="n"/>
      <c r="B34" s="241" t="n"/>
      <c r="C34" s="242" t="n"/>
      <c r="D34" s="242" t="n"/>
      <c r="E34" s="241" t="n"/>
      <c r="F34" s="241" t="n"/>
      <c r="G34" s="241" t="n"/>
    </row>
    <row r="35" ht="20" customHeight="1" s="58">
      <c r="A35" s="243" t="n"/>
      <c r="B35" s="244" t="n"/>
      <c r="C35" s="245" t="n"/>
      <c r="D35" s="245" t="n"/>
      <c r="E35" s="244" t="n"/>
      <c r="F35" s="244" t="n"/>
      <c r="G35" s="244" t="n"/>
    </row>
    <row r="36" ht="20" customHeight="1" s="58">
      <c r="A36" s="240" t="n"/>
      <c r="B36" s="241" t="n"/>
      <c r="C36" s="242" t="n"/>
      <c r="D36" s="242" t="n"/>
      <c r="E36" s="241" t="n"/>
      <c r="F36" s="241" t="n"/>
      <c r="G36" s="241" t="n"/>
    </row>
    <row r="37" ht="20" customHeight="1" s="58">
      <c r="A37" s="243" t="n"/>
      <c r="B37" s="244" t="n"/>
      <c r="C37" s="245" t="n"/>
      <c r="D37" s="245" t="n"/>
      <c r="E37" s="244" t="n"/>
      <c r="F37" s="244" t="n"/>
      <c r="G37" s="244" t="n"/>
    </row>
    <row r="38" ht="20" customHeight="1" s="58">
      <c r="A38" s="240" t="n"/>
      <c r="B38" s="241" t="n"/>
      <c r="C38" s="242" t="n"/>
      <c r="D38" s="242" t="n"/>
      <c r="E38" s="241" t="n"/>
      <c r="F38" s="241" t="n"/>
      <c r="G38" s="241" t="n"/>
    </row>
    <row r="39" ht="20" customHeight="1" s="58">
      <c r="A39" s="243" t="n"/>
      <c r="B39" s="244" t="n"/>
      <c r="C39" s="245" t="n"/>
      <c r="D39" s="245" t="n"/>
      <c r="E39" s="244" t="n"/>
      <c r="F39" s="244" t="n"/>
      <c r="G39" s="244" t="n"/>
    </row>
    <row r="40" ht="20" customHeight="1" s="58">
      <c r="A40" s="240" t="n"/>
      <c r="B40" s="241" t="n"/>
      <c r="C40" s="242" t="n"/>
      <c r="D40" s="242" t="n"/>
      <c r="E40" s="241" t="n"/>
      <c r="F40" s="241" t="n"/>
      <c r="G40" s="241" t="n"/>
    </row>
    <row r="41" ht="20" customHeight="1" s="58">
      <c r="A41" s="243" t="n"/>
      <c r="B41" s="244" t="n"/>
      <c r="C41" s="245" t="n"/>
      <c r="D41" s="245" t="n"/>
      <c r="E41" s="244" t="n"/>
      <c r="F41" s="244" t="n"/>
      <c r="G41" s="244" t="n"/>
    </row>
    <row r="42" ht="20" customHeight="1" s="58">
      <c r="A42" s="240" t="n"/>
      <c r="B42" s="241" t="n"/>
      <c r="C42" s="242" t="n"/>
      <c r="D42" s="242" t="n"/>
      <c r="E42" s="241" t="n"/>
      <c r="F42" s="241" t="n"/>
      <c r="G42" s="241" t="n"/>
    </row>
    <row r="43" ht="20" customHeight="1" s="58">
      <c r="A43" s="243" t="n"/>
      <c r="B43" s="244" t="n"/>
      <c r="C43" s="245" t="n"/>
      <c r="D43" s="245" t="n"/>
      <c r="E43" s="244" t="n"/>
      <c r="F43" s="244" t="n"/>
      <c r="G43" s="244" t="n"/>
    </row>
    <row r="44" ht="20" customHeight="1" s="58">
      <c r="A44" s="240" t="n"/>
      <c r="B44" s="241" t="n"/>
      <c r="C44" s="242" t="n"/>
      <c r="D44" s="242" t="n"/>
      <c r="E44" s="241" t="n"/>
      <c r="F44" s="241" t="n"/>
      <c r="G44" s="241" t="n"/>
    </row>
    <row r="45" ht="20" customHeight="1" s="58">
      <c r="A45" s="243" t="n"/>
      <c r="B45" s="244" t="n"/>
      <c r="C45" s="245" t="n"/>
      <c r="D45" s="245" t="n"/>
      <c r="E45" s="244" t="n"/>
      <c r="F45" s="244" t="n"/>
      <c r="G45" s="244" t="n"/>
    </row>
    <row r="46" ht="20" customHeight="1" s="58">
      <c r="A46" s="240" t="n"/>
      <c r="B46" s="241" t="n"/>
      <c r="C46" s="242" t="n"/>
      <c r="D46" s="242" t="n"/>
      <c r="E46" s="241" t="n"/>
      <c r="F46" s="241" t="n"/>
      <c r="G46" s="241" t="n"/>
    </row>
    <row r="47" ht="20" customHeight="1" s="58">
      <c r="A47" s="243" t="n"/>
      <c r="B47" s="244" t="n"/>
      <c r="C47" s="245" t="n"/>
      <c r="D47" s="245" t="n"/>
      <c r="E47" s="244" t="n"/>
      <c r="F47" s="244" t="n"/>
      <c r="G47" s="244" t="n"/>
    </row>
    <row r="48" ht="20" customHeight="1" s="58">
      <c r="A48" s="240" t="n"/>
      <c r="B48" s="241" t="n"/>
      <c r="C48" s="242" t="n"/>
      <c r="D48" s="242" t="n"/>
      <c r="E48" s="241" t="n"/>
      <c r="F48" s="241" t="n"/>
      <c r="G48" s="241" t="n"/>
    </row>
    <row r="49" ht="20" customHeight="1" s="58">
      <c r="A49" s="243" t="n"/>
      <c r="B49" s="244" t="n"/>
      <c r="C49" s="245" t="n"/>
      <c r="D49" s="245" t="n"/>
      <c r="E49" s="244" t="n"/>
      <c r="F49" s="244" t="n"/>
      <c r="G49" s="244" t="n"/>
    </row>
    <row r="50" ht="20" customHeight="1" s="58">
      <c r="A50" s="240" t="n"/>
      <c r="B50" s="241" t="n"/>
      <c r="C50" s="242" t="n"/>
      <c r="D50" s="242" t="n"/>
      <c r="E50" s="241" t="n"/>
      <c r="F50" s="241" t="n"/>
      <c r="G50" s="241" t="n"/>
    </row>
    <row r="51" ht="20" customHeight="1" s="58">
      <c r="A51" s="243" t="n"/>
      <c r="B51" s="244" t="n"/>
      <c r="C51" s="245" t="n"/>
      <c r="D51" s="245" t="n"/>
      <c r="E51" s="244" t="n"/>
      <c r="F51" s="244" t="n"/>
      <c r="G51" s="244" t="n"/>
    </row>
    <row r="52" ht="20" customHeight="1" s="58">
      <c r="A52" s="240" t="n"/>
      <c r="B52" s="241" t="n"/>
      <c r="C52" s="242" t="n"/>
      <c r="D52" s="242" t="n"/>
      <c r="E52" s="241" t="n"/>
      <c r="F52" s="241" t="n"/>
      <c r="G52" s="241" t="n"/>
    </row>
    <row r="53" ht="20" customHeight="1" s="58">
      <c r="A53" s="243" t="n"/>
      <c r="B53" s="244" t="n"/>
      <c r="C53" s="245" t="n"/>
      <c r="D53" s="245" t="n"/>
      <c r="E53" s="244" t="n"/>
      <c r="F53" s="244" t="n"/>
      <c r="G53" s="244" t="n"/>
    </row>
    <row r="54" ht="20" customHeight="1" s="58">
      <c r="A54" s="240" t="n"/>
      <c r="B54" s="241" t="n"/>
      <c r="C54" s="242" t="n"/>
      <c r="D54" s="242" t="n"/>
      <c r="E54" s="241" t="n"/>
      <c r="F54" s="241" t="n"/>
      <c r="G54" s="241" t="n"/>
    </row>
    <row r="55" ht="20" customHeight="1" s="58">
      <c r="A55" s="243" t="n"/>
      <c r="B55" s="244" t="n"/>
      <c r="C55" s="245" t="n"/>
      <c r="D55" s="245" t="n"/>
      <c r="E55" s="244" t="n"/>
      <c r="F55" s="244" t="n"/>
      <c r="G55" s="244" t="n"/>
    </row>
    <row r="56" ht="20" customHeight="1" s="58">
      <c r="A56" s="240" t="n"/>
      <c r="B56" s="241" t="n"/>
      <c r="C56" s="242" t="n"/>
      <c r="D56" s="242" t="n"/>
      <c r="E56" s="241" t="n"/>
      <c r="F56" s="241" t="n"/>
      <c r="G56" s="241" t="n"/>
    </row>
    <row r="57" ht="20" customHeight="1" s="58">
      <c r="A57" s="243" t="n"/>
      <c r="B57" s="244" t="n"/>
      <c r="C57" s="245" t="n"/>
      <c r="D57" s="245" t="n"/>
      <c r="E57" s="244" t="n"/>
      <c r="F57" s="244" t="n"/>
      <c r="G57" s="244" t="n"/>
    </row>
    <row r="58" ht="20" customHeight="1" s="58">
      <c r="A58" s="240" t="n"/>
      <c r="B58" s="241" t="n"/>
      <c r="C58" s="242" t="n"/>
      <c r="D58" s="242" t="n"/>
      <c r="E58" s="241" t="n"/>
      <c r="F58" s="241" t="n"/>
      <c r="G58" s="241" t="n"/>
    </row>
    <row r="59" ht="20" customHeight="1" s="58">
      <c r="A59" s="243" t="n"/>
      <c r="B59" s="244" t="n"/>
      <c r="C59" s="245" t="n"/>
      <c r="D59" s="245" t="n"/>
      <c r="E59" s="244" t="n"/>
      <c r="F59" s="244" t="n"/>
      <c r="G59" s="244" t="n"/>
    </row>
    <row r="60" ht="20" customHeight="1" s="58">
      <c r="A60" s="240" t="n"/>
      <c r="B60" s="241" t="n"/>
      <c r="C60" s="242" t="n"/>
      <c r="D60" s="242" t="n"/>
      <c r="E60" s="241" t="n"/>
      <c r="F60" s="241" t="n"/>
      <c r="G60" s="241" t="n"/>
    </row>
    <row r="61" ht="20" customHeight="1" s="58">
      <c r="A61" s="243" t="n"/>
      <c r="B61" s="244" t="n"/>
      <c r="C61" s="245" t="n"/>
      <c r="D61" s="245" t="n"/>
      <c r="E61" s="244" t="n"/>
      <c r="F61" s="244" t="n"/>
      <c r="G61" s="244" t="n"/>
    </row>
    <row r="62" ht="20" customHeight="1" s="58">
      <c r="A62" s="240" t="n"/>
      <c r="B62" s="241" t="n"/>
      <c r="C62" s="242" t="n"/>
      <c r="D62" s="242" t="n"/>
      <c r="E62" s="241" t="n"/>
      <c r="F62" s="241" t="n"/>
      <c r="G62" s="241" t="n"/>
    </row>
    <row r="63" ht="20" customHeight="1" s="58">
      <c r="A63" s="243" t="n"/>
      <c r="B63" s="244" t="n"/>
      <c r="C63" s="245" t="n"/>
      <c r="D63" s="245" t="n"/>
      <c r="E63" s="244" t="n"/>
      <c r="F63" s="244" t="n"/>
      <c r="G63" s="244" t="n"/>
    </row>
    <row r="64" ht="20" customHeight="1" s="58">
      <c r="A64" s="240" t="n"/>
      <c r="B64" s="241" t="n"/>
      <c r="C64" s="242" t="n"/>
      <c r="D64" s="242" t="n"/>
      <c r="E64" s="241" t="n"/>
      <c r="F64" s="241" t="n"/>
      <c r="G64" s="241" t="n"/>
    </row>
    <row r="65" ht="20" customHeight="1" s="58">
      <c r="A65" s="243" t="n"/>
      <c r="B65" s="244" t="n"/>
      <c r="C65" s="245" t="n"/>
      <c r="D65" s="245" t="n"/>
      <c r="E65" s="244" t="n"/>
      <c r="F65" s="244" t="n"/>
      <c r="G65" s="244" t="n"/>
    </row>
    <row r="66" ht="20" customHeight="1" s="58">
      <c r="A66" s="240" t="n"/>
      <c r="B66" s="241" t="n"/>
      <c r="C66" s="242" t="n"/>
      <c r="D66" s="242" t="n"/>
      <c r="E66" s="241" t="n"/>
      <c r="F66" s="241" t="n"/>
      <c r="G66" s="241" t="n"/>
    </row>
    <row r="67" ht="20" customHeight="1" s="58">
      <c r="A67" s="243" t="n"/>
      <c r="B67" s="244" t="n"/>
      <c r="C67" s="245" t="n"/>
      <c r="D67" s="245" t="n"/>
      <c r="E67" s="244" t="n"/>
      <c r="F67" s="244" t="n"/>
      <c r="G67" s="244" t="n"/>
    </row>
    <row r="68" ht="20" customHeight="1" s="58">
      <c r="A68" s="240" t="n"/>
      <c r="B68" s="241" t="n"/>
      <c r="C68" s="242" t="n"/>
      <c r="D68" s="242" t="n"/>
      <c r="E68" s="241" t="n"/>
      <c r="F68" s="241" t="n"/>
      <c r="G68" s="241" t="n"/>
    </row>
    <row r="69" ht="20" customHeight="1" s="58">
      <c r="A69" s="243" t="n"/>
      <c r="B69" s="244" t="n"/>
      <c r="C69" s="245" t="n"/>
      <c r="D69" s="245" t="n"/>
      <c r="E69" s="244" t="n"/>
      <c r="F69" s="244" t="n"/>
      <c r="G69" s="244" t="n"/>
    </row>
    <row r="70" ht="20" customHeight="1" s="58">
      <c r="A70" s="240" t="n"/>
      <c r="B70" s="241" t="n"/>
      <c r="C70" s="242" t="n"/>
      <c r="D70" s="242" t="n"/>
      <c r="E70" s="241" t="n"/>
      <c r="F70" s="241" t="n"/>
      <c r="G70" s="241" t="n"/>
    </row>
    <row r="71" ht="20" customHeight="1" s="58">
      <c r="A71" s="243" t="n"/>
      <c r="B71" s="244" t="n"/>
      <c r="C71" s="245" t="n"/>
      <c r="D71" s="245" t="n"/>
      <c r="E71" s="244" t="n"/>
      <c r="F71" s="244" t="n"/>
      <c r="G71" s="244" t="n"/>
    </row>
    <row r="72" ht="20" customHeight="1" s="58">
      <c r="A72" s="240" t="n"/>
      <c r="B72" s="241" t="n"/>
      <c r="C72" s="242" t="n"/>
      <c r="D72" s="242" t="n"/>
      <c r="E72" s="241" t="n"/>
      <c r="F72" s="241" t="n"/>
      <c r="G72" s="241" t="n"/>
    </row>
    <row r="73" ht="20" customHeight="1" s="58">
      <c r="A73" s="243" t="n"/>
      <c r="B73" s="244" t="n"/>
      <c r="C73" s="245" t="n"/>
      <c r="D73" s="245" t="n"/>
      <c r="E73" s="244" t="n"/>
      <c r="F73" s="244" t="n"/>
      <c r="G73" s="244" t="n"/>
    </row>
    <row r="74" ht="20" customHeight="1" s="58">
      <c r="A74" s="240" t="n"/>
      <c r="B74" s="241" t="n"/>
      <c r="C74" s="242" t="n"/>
      <c r="D74" s="242" t="n"/>
      <c r="E74" s="241" t="n"/>
      <c r="F74" s="241" t="n"/>
      <c r="G74" s="241" t="n"/>
    </row>
    <row r="75" ht="20" customHeight="1" s="58">
      <c r="A75" s="243" t="n"/>
      <c r="B75" s="244" t="n"/>
      <c r="C75" s="245" t="n"/>
      <c r="D75" s="245" t="n"/>
      <c r="E75" s="244" t="n"/>
      <c r="F75" s="244" t="n"/>
      <c r="G75" s="244" t="n"/>
    </row>
    <row r="76" ht="20" customHeight="1" s="58">
      <c r="A76" s="240" t="n"/>
      <c r="B76" s="241" t="n"/>
      <c r="C76" s="242" t="n"/>
      <c r="D76" s="242" t="n"/>
      <c r="E76" s="241" t="n"/>
      <c r="F76" s="241" t="n"/>
      <c r="G76" s="241" t="n"/>
    </row>
    <row r="77" ht="20" customHeight="1" s="58">
      <c r="A77" s="243" t="n"/>
      <c r="B77" s="244" t="n"/>
      <c r="C77" s="245" t="n"/>
      <c r="D77" s="245" t="n"/>
      <c r="E77" s="244" t="n"/>
      <c r="F77" s="244" t="n"/>
      <c r="G77" s="244" t="n"/>
    </row>
    <row r="78" ht="20" customHeight="1" s="58">
      <c r="A78" s="240" t="n"/>
      <c r="B78" s="241" t="n"/>
      <c r="C78" s="242" t="n"/>
      <c r="D78" s="242" t="n"/>
      <c r="E78" s="241" t="n"/>
      <c r="F78" s="241" t="n"/>
      <c r="G78" s="241" t="n"/>
    </row>
    <row r="79" ht="20" customHeight="1" s="58">
      <c r="A79" s="243" t="n"/>
      <c r="B79" s="244" t="n"/>
      <c r="C79" s="245" t="n"/>
      <c r="D79" s="245" t="n"/>
      <c r="E79" s="244" t="n"/>
      <c r="F79" s="244" t="n"/>
      <c r="G79" s="244" t="n"/>
    </row>
    <row r="80" ht="20" customHeight="1" s="58">
      <c r="A80" s="240" t="n"/>
      <c r="B80" s="241" t="n"/>
      <c r="C80" s="242" t="n"/>
      <c r="D80" s="242" t="n"/>
      <c r="E80" s="241" t="n"/>
      <c r="F80" s="241" t="n"/>
      <c r="G80" s="241" t="n"/>
    </row>
    <row r="81" ht="20" customHeight="1" s="58">
      <c r="A81" s="243" t="n"/>
      <c r="B81" s="244" t="n"/>
      <c r="C81" s="245" t="n"/>
      <c r="D81" s="245" t="n"/>
      <c r="E81" s="244" t="n"/>
      <c r="F81" s="244" t="n"/>
      <c r="G81" s="244" t="n"/>
    </row>
    <row r="82" ht="20" customHeight="1" s="58">
      <c r="A82" s="240" t="n"/>
      <c r="B82" s="241" t="n"/>
      <c r="C82" s="242" t="n"/>
      <c r="D82" s="242" t="n"/>
      <c r="E82" s="241" t="n"/>
      <c r="F82" s="241" t="n"/>
      <c r="G82" s="241" t="n"/>
    </row>
    <row r="83" ht="20" customHeight="1" s="58">
      <c r="A83" s="243" t="n"/>
      <c r="B83" s="244" t="n"/>
      <c r="C83" s="245" t="n"/>
      <c r="D83" s="245" t="n"/>
      <c r="E83" s="244" t="n"/>
      <c r="F83" s="244" t="n"/>
      <c r="G83" s="244" t="n"/>
    </row>
    <row r="84" ht="20" customHeight="1" s="58">
      <c r="A84" s="240" t="n"/>
      <c r="B84" s="241" t="n"/>
      <c r="C84" s="242" t="n"/>
      <c r="D84" s="242" t="n"/>
      <c r="E84" s="241" t="n"/>
      <c r="F84" s="241" t="n"/>
      <c r="G84" s="241" t="n"/>
    </row>
    <row r="85" ht="20" customHeight="1" s="58">
      <c r="A85" s="243" t="n"/>
      <c r="B85" s="244" t="n"/>
      <c r="C85" s="245" t="n"/>
      <c r="D85" s="245" t="n"/>
      <c r="E85" s="244" t="n"/>
      <c r="F85" s="244" t="n"/>
      <c r="G85" s="244" t="n"/>
    </row>
    <row r="86" ht="20" customHeight="1" s="58">
      <c r="A86" s="240" t="n"/>
      <c r="B86" s="241" t="n"/>
      <c r="C86" s="242" t="n"/>
      <c r="D86" s="242" t="n"/>
      <c r="E86" s="241" t="n"/>
      <c r="F86" s="241" t="n"/>
      <c r="G86" s="241" t="n"/>
    </row>
    <row r="87" ht="20" customHeight="1" s="58">
      <c r="A87" s="243" t="n"/>
      <c r="B87" s="244" t="n"/>
      <c r="C87" s="245" t="n"/>
      <c r="D87" s="245" t="n"/>
      <c r="E87" s="244" t="n"/>
      <c r="F87" s="244" t="n"/>
      <c r="G87" s="244" t="n"/>
    </row>
    <row r="88" ht="20" customHeight="1" s="58">
      <c r="A88" s="240" t="n"/>
      <c r="B88" s="241" t="n"/>
      <c r="C88" s="242" t="n"/>
      <c r="D88" s="242" t="n"/>
      <c r="E88" s="241" t="n"/>
      <c r="F88" s="241" t="n"/>
      <c r="G88" s="241" t="n"/>
    </row>
    <row r="89" ht="20" customHeight="1" s="58">
      <c r="A89" s="243" t="n"/>
      <c r="B89" s="244" t="n"/>
      <c r="C89" s="245" t="n"/>
      <c r="D89" s="245" t="n"/>
      <c r="E89" s="244" t="n"/>
      <c r="F89" s="244" t="n"/>
      <c r="G89" s="244" t="n"/>
    </row>
    <row r="90" ht="20" customHeight="1" s="58">
      <c r="A90" s="240" t="n"/>
      <c r="B90" s="241" t="n"/>
      <c r="C90" s="242" t="n"/>
      <c r="D90" s="242" t="n"/>
      <c r="E90" s="241" t="n"/>
      <c r="F90" s="241" t="n"/>
      <c r="G90" s="241" t="n"/>
    </row>
    <row r="91" ht="20" customHeight="1" s="58">
      <c r="A91" s="243" t="n"/>
      <c r="B91" s="244" t="n"/>
      <c r="C91" s="245" t="n"/>
      <c r="D91" s="245" t="n"/>
      <c r="E91" s="244" t="n"/>
      <c r="F91" s="244" t="n"/>
      <c r="G91" s="244" t="n"/>
    </row>
    <row r="92" ht="20" customHeight="1" s="58">
      <c r="A92" s="240" t="n"/>
      <c r="B92" s="241" t="n"/>
      <c r="C92" s="242" t="n"/>
      <c r="D92" s="242" t="n"/>
      <c r="E92" s="241" t="n"/>
      <c r="F92" s="241" t="n"/>
      <c r="G92" s="241" t="n"/>
    </row>
    <row r="93" ht="20" customHeight="1" s="58">
      <c r="A93" s="243" t="n"/>
      <c r="B93" s="244" t="n"/>
      <c r="C93" s="245" t="n"/>
      <c r="D93" s="245" t="n"/>
      <c r="E93" s="244" t="n"/>
      <c r="F93" s="244" t="n"/>
      <c r="G93" s="244" t="n"/>
    </row>
    <row r="94" ht="20" customHeight="1" s="58">
      <c r="A94" s="240" t="n"/>
      <c r="B94" s="241" t="n"/>
      <c r="C94" s="242" t="n"/>
      <c r="D94" s="242" t="n"/>
      <c r="E94" s="241" t="n"/>
      <c r="F94" s="241" t="n"/>
      <c r="G94" s="241" t="n"/>
    </row>
    <row r="95" ht="20" customHeight="1" s="58">
      <c r="A95" s="243" t="n"/>
      <c r="B95" s="244" t="n"/>
      <c r="C95" s="245" t="n"/>
      <c r="D95" s="245" t="n"/>
      <c r="E95" s="244" t="n"/>
      <c r="F95" s="244" t="n"/>
      <c r="G95" s="244" t="n"/>
    </row>
    <row r="96" ht="20" customHeight="1" s="58">
      <c r="A96" s="240" t="n"/>
      <c r="B96" s="241" t="n"/>
      <c r="C96" s="242" t="n"/>
      <c r="D96" s="242" t="n"/>
      <c r="E96" s="241" t="n"/>
      <c r="F96" s="241" t="n"/>
      <c r="G96" s="241" t="n"/>
    </row>
    <row r="97" ht="20" customHeight="1" s="58">
      <c r="A97" s="243" t="n"/>
      <c r="B97" s="244" t="n"/>
      <c r="C97" s="245" t="n"/>
      <c r="D97" s="245" t="n"/>
      <c r="E97" s="244" t="n"/>
      <c r="F97" s="244" t="n"/>
      <c r="G97" s="244" t="n"/>
    </row>
    <row r="98" ht="20" customHeight="1" s="58">
      <c r="A98" s="240" t="n"/>
      <c r="B98" s="241" t="n"/>
      <c r="C98" s="242" t="n"/>
      <c r="D98" s="242" t="n"/>
      <c r="E98" s="241" t="n"/>
      <c r="F98" s="241" t="n"/>
      <c r="G98" s="241" t="n"/>
    </row>
    <row r="99" ht="20" customHeight="1" s="58">
      <c r="A99" s="243" t="n"/>
      <c r="B99" s="244" t="n"/>
      <c r="C99" s="245" t="n"/>
      <c r="D99" s="245" t="n"/>
      <c r="E99" s="244" t="n"/>
      <c r="F99" s="244" t="n"/>
      <c r="G99" s="244" t="n"/>
    </row>
    <row r="100" ht="20" customHeight="1" s="58">
      <c r="A100" s="240" t="n"/>
      <c r="B100" s="241" t="n"/>
      <c r="C100" s="242" t="n"/>
      <c r="D100" s="242" t="n"/>
      <c r="E100" s="241" t="n"/>
      <c r="F100" s="241" t="n"/>
      <c r="G100" s="241" t="n"/>
    </row>
    <row r="101" ht="20" customHeight="1" s="58">
      <c r="A101" s="243" t="n"/>
      <c r="B101" s="244" t="n"/>
      <c r="C101" s="245" t="n"/>
      <c r="D101" s="245" t="n"/>
      <c r="E101" s="244" t="n"/>
      <c r="F101" s="244" t="n"/>
      <c r="G101" s="244" t="n"/>
    </row>
    <row r="102" ht="20" customHeight="1" s="58">
      <c r="A102" s="240" t="n"/>
      <c r="B102" s="241" t="n"/>
      <c r="C102" s="242" t="n"/>
      <c r="D102" s="242" t="n"/>
      <c r="E102" s="241" t="n"/>
      <c r="F102" s="241" t="n"/>
      <c r="G102" s="241" t="n"/>
    </row>
    <row r="103" ht="20" customHeight="1" s="58">
      <c r="A103" s="243" t="n"/>
      <c r="B103" s="244" t="n"/>
      <c r="C103" s="245" t="n"/>
      <c r="D103" s="245" t="n"/>
      <c r="E103" s="244" t="n"/>
      <c r="F103" s="244" t="n"/>
      <c r="G103" s="244" t="n"/>
    </row>
    <row r="104" ht="20" customHeight="1" s="58">
      <c r="A104" s="240" t="n"/>
      <c r="B104" s="241" t="n"/>
      <c r="C104" s="242" t="n"/>
      <c r="D104" s="242" t="n"/>
      <c r="E104" s="241" t="n"/>
      <c r="F104" s="241" t="n"/>
      <c r="G104" s="241" t="n"/>
    </row>
    <row r="105" ht="20" customHeight="1" s="58">
      <c r="A105" s="243" t="n"/>
      <c r="B105" s="244" t="n"/>
      <c r="C105" s="245" t="n"/>
      <c r="D105" s="245" t="n"/>
      <c r="E105" s="244" t="n"/>
      <c r="F105" s="244" t="n"/>
      <c r="G105" s="244" t="n"/>
    </row>
    <row r="106" ht="20" customHeight="1" s="58">
      <c r="A106" s="240" t="n"/>
      <c r="B106" s="241" t="n"/>
      <c r="C106" s="242" t="n"/>
      <c r="D106" s="242" t="n"/>
      <c r="E106" s="241" t="n"/>
      <c r="F106" s="241" t="n"/>
      <c r="G106" s="241" t="n"/>
    </row>
    <row r="107" ht="20" customHeight="1" s="58">
      <c r="A107" s="243" t="n"/>
      <c r="B107" s="244" t="n"/>
      <c r="C107" s="245" t="n"/>
      <c r="D107" s="245" t="n"/>
      <c r="E107" s="244" t="n"/>
      <c r="F107" s="244" t="n"/>
      <c r="G107" s="244" t="n"/>
    </row>
    <row r="108" ht="20" customHeight="1" s="58">
      <c r="A108" s="240" t="n"/>
      <c r="B108" s="241" t="n"/>
      <c r="C108" s="242" t="n"/>
      <c r="D108" s="242" t="n"/>
      <c r="E108" s="241" t="n"/>
      <c r="F108" s="241" t="n"/>
      <c r="G108" s="241" t="n"/>
    </row>
    <row r="109" ht="20" customHeight="1" s="58">
      <c r="A109" s="243" t="n"/>
      <c r="B109" s="244" t="n"/>
      <c r="C109" s="245" t="n"/>
      <c r="D109" s="245" t="n"/>
      <c r="E109" s="244" t="n"/>
      <c r="F109" s="244" t="n"/>
      <c r="G109" s="244" t="n"/>
    </row>
    <row r="110" ht="20" customHeight="1" s="58">
      <c r="A110" s="240" t="n"/>
      <c r="B110" s="241" t="n"/>
      <c r="C110" s="242" t="n"/>
      <c r="D110" s="242" t="n"/>
      <c r="E110" s="241" t="n"/>
      <c r="F110" s="241" t="n"/>
      <c r="G110" s="241" t="n"/>
    </row>
    <row r="111" ht="20" customHeight="1" s="58">
      <c r="A111" s="243" t="n"/>
      <c r="B111" s="244" t="n"/>
      <c r="C111" s="245" t="n"/>
      <c r="D111" s="245" t="n"/>
      <c r="E111" s="244" t="n"/>
      <c r="F111" s="244" t="n"/>
      <c r="G111" s="244" t="n"/>
    </row>
    <row r="112" ht="20" customHeight="1" s="58">
      <c r="A112" s="240" t="n"/>
      <c r="B112" s="241" t="n"/>
      <c r="C112" s="242" t="n"/>
      <c r="D112" s="242" t="n"/>
      <c r="E112" s="241" t="n"/>
      <c r="F112" s="241" t="n"/>
      <c r="G112" s="241" t="n"/>
    </row>
    <row r="113" ht="20" customHeight="1" s="58">
      <c r="A113" s="243" t="n"/>
      <c r="B113" s="244" t="n"/>
      <c r="C113" s="245" t="n"/>
      <c r="D113" s="245" t="n"/>
      <c r="E113" s="244" t="n"/>
      <c r="F113" s="244" t="n"/>
      <c r="G113" s="244" t="n"/>
    </row>
    <row r="114" ht="20" customHeight="1" s="58">
      <c r="A114" s="240" t="n"/>
      <c r="B114" s="241" t="n"/>
      <c r="C114" s="242" t="n"/>
      <c r="D114" s="242" t="n"/>
      <c r="E114" s="241" t="n"/>
      <c r="F114" s="241" t="n"/>
      <c r="G114" s="241" t="n"/>
    </row>
    <row r="115" ht="20" customHeight="1" s="58">
      <c r="A115" s="243" t="n"/>
      <c r="B115" s="244" t="n"/>
      <c r="C115" s="245" t="n"/>
      <c r="D115" s="245" t="n"/>
      <c r="E115" s="244" t="n"/>
      <c r="F115" s="244" t="n"/>
      <c r="G115" s="244" t="n"/>
    </row>
    <row r="116" ht="20" customHeight="1" s="58">
      <c r="A116" s="240" t="n"/>
      <c r="B116" s="241" t="n"/>
      <c r="C116" s="242" t="n"/>
      <c r="D116" s="242" t="n"/>
      <c r="E116" s="241" t="n"/>
      <c r="F116" s="241" t="n"/>
      <c r="G116" s="241" t="n"/>
    </row>
    <row r="117" ht="20" customHeight="1" s="58">
      <c r="A117" s="243" t="n"/>
      <c r="B117" s="244" t="n"/>
      <c r="C117" s="245" t="n"/>
      <c r="D117" s="245" t="n"/>
      <c r="E117" s="244" t="n"/>
      <c r="F117" s="244" t="n"/>
      <c r="G117" s="244" t="n"/>
    </row>
    <row r="118" ht="20" customHeight="1" s="58">
      <c r="A118" s="240" t="n"/>
      <c r="B118" s="241" t="n"/>
      <c r="C118" s="242" t="n"/>
      <c r="D118" s="242" t="n"/>
      <c r="E118" s="241" t="n"/>
      <c r="F118" s="241" t="n"/>
      <c r="G118" s="241" t="n"/>
    </row>
    <row r="119" ht="20" customHeight="1" s="58">
      <c r="A119" s="243" t="n"/>
      <c r="B119" s="244" t="n"/>
      <c r="C119" s="245" t="n"/>
      <c r="D119" s="245" t="n"/>
      <c r="E119" s="244" t="n"/>
      <c r="F119" s="244" t="n"/>
      <c r="G119" s="244" t="n"/>
    </row>
    <row r="120" ht="20" customHeight="1" s="58">
      <c r="A120" s="240" t="n"/>
      <c r="B120" s="241" t="n"/>
      <c r="C120" s="242" t="n"/>
      <c r="D120" s="242" t="n"/>
      <c r="E120" s="241" t="n"/>
      <c r="F120" s="241" t="n"/>
      <c r="G120" s="241" t="n"/>
    </row>
    <row r="121" ht="20" customHeight="1" s="58">
      <c r="A121" s="243" t="n"/>
      <c r="B121" s="244" t="n"/>
      <c r="C121" s="245" t="n"/>
      <c r="D121" s="245" t="n"/>
      <c r="E121" s="244" t="n"/>
      <c r="F121" s="244" t="n"/>
      <c r="G121" s="244" t="n"/>
    </row>
    <row r="122" ht="20" customHeight="1" s="58">
      <c r="A122" s="240" t="n"/>
      <c r="B122" s="241" t="n"/>
      <c r="C122" s="242" t="n"/>
      <c r="D122" s="242" t="n"/>
      <c r="E122" s="241" t="n"/>
      <c r="F122" s="241" t="n"/>
      <c r="G122" s="241" t="n"/>
    </row>
    <row r="123" ht="20" customHeight="1" s="58">
      <c r="A123" s="243" t="n"/>
      <c r="B123" s="244" t="n"/>
      <c r="C123" s="245" t="n"/>
      <c r="D123" s="245" t="n"/>
      <c r="E123" s="244" t="n"/>
      <c r="F123" s="244" t="n"/>
      <c r="G123" s="244" t="n"/>
    </row>
    <row r="124" ht="20" customHeight="1" s="58">
      <c r="A124" s="240" t="n"/>
      <c r="B124" s="241" t="n"/>
      <c r="C124" s="242" t="n"/>
      <c r="D124" s="242" t="n"/>
      <c r="E124" s="241" t="n"/>
      <c r="F124" s="241" t="n"/>
      <c r="G124" s="241" t="n"/>
    </row>
    <row r="125" ht="20" customHeight="1" s="58">
      <c r="A125" s="243" t="n"/>
      <c r="B125" s="244" t="n"/>
      <c r="C125" s="245" t="n"/>
      <c r="D125" s="245" t="n"/>
      <c r="E125" s="244" t="n"/>
      <c r="F125" s="244" t="n"/>
      <c r="G125" s="244" t="n"/>
    </row>
    <row r="126" ht="20" customHeight="1" s="58">
      <c r="A126" s="240" t="n"/>
      <c r="B126" s="241" t="n"/>
      <c r="C126" s="242" t="n"/>
      <c r="D126" s="242" t="n"/>
      <c r="E126" s="241" t="n"/>
      <c r="F126" s="241" t="n"/>
      <c r="G126" s="241" t="n"/>
    </row>
    <row r="127" ht="20" customHeight="1" s="58">
      <c r="A127" s="243" t="n"/>
      <c r="B127" s="244" t="n"/>
      <c r="C127" s="245" t="n"/>
      <c r="D127" s="245" t="n"/>
      <c r="E127" s="244" t="n"/>
      <c r="F127" s="244" t="n"/>
      <c r="G127" s="244" t="n"/>
    </row>
    <row r="128" ht="20" customHeight="1" s="58">
      <c r="A128" s="240" t="n"/>
      <c r="B128" s="241" t="n"/>
      <c r="C128" s="242" t="n"/>
      <c r="D128" s="242" t="n"/>
      <c r="E128" s="241" t="n"/>
      <c r="F128" s="241" t="n"/>
      <c r="G128" s="241" t="n"/>
    </row>
    <row r="129" ht="20" customHeight="1" s="58">
      <c r="A129" s="243" t="n"/>
      <c r="B129" s="244" t="n"/>
      <c r="C129" s="245" t="n"/>
      <c r="D129" s="245" t="n"/>
      <c r="E129" s="244" t="n"/>
      <c r="F129" s="244" t="n"/>
      <c r="G129" s="244" t="n"/>
    </row>
    <row r="130" ht="20" customHeight="1" s="58">
      <c r="A130" s="240" t="n"/>
      <c r="B130" s="241" t="n"/>
      <c r="C130" s="242" t="n"/>
      <c r="D130" s="242" t="n"/>
      <c r="E130" s="241" t="n"/>
      <c r="F130" s="241" t="n"/>
      <c r="G130" s="241" t="n"/>
    </row>
    <row r="131" ht="20" customHeight="1" s="58">
      <c r="A131" s="243" t="n"/>
      <c r="B131" s="244" t="n"/>
      <c r="C131" s="245" t="n"/>
      <c r="D131" s="245" t="n"/>
      <c r="E131" s="244" t="n"/>
      <c r="F131" s="244" t="n"/>
      <c r="G131" s="244" t="n"/>
    </row>
    <row r="132" ht="20" customHeight="1" s="58">
      <c r="A132" s="240" t="n"/>
      <c r="B132" s="241" t="n"/>
      <c r="C132" s="242" t="n"/>
      <c r="D132" s="242" t="n"/>
      <c r="E132" s="241" t="n"/>
      <c r="F132" s="241" t="n"/>
      <c r="G132" s="241" t="n"/>
    </row>
    <row r="133" ht="20" customHeight="1" s="58">
      <c r="A133" s="243" t="n"/>
      <c r="B133" s="244" t="n"/>
      <c r="C133" s="245" t="n"/>
      <c r="D133" s="245" t="n"/>
      <c r="E133" s="244" t="n"/>
      <c r="F133" s="244" t="n"/>
      <c r="G133" s="244" t="n"/>
    </row>
    <row r="134" ht="20" customHeight="1" s="58">
      <c r="A134" s="240" t="n"/>
      <c r="B134" s="241" t="n"/>
      <c r="C134" s="242" t="n"/>
      <c r="D134" s="242" t="n"/>
      <c r="E134" s="241" t="n"/>
      <c r="F134" s="241" t="n"/>
      <c r="G134" s="241" t="n"/>
    </row>
    <row r="135" ht="20" customHeight="1" s="58">
      <c r="A135" s="243" t="n"/>
      <c r="B135" s="244" t="n"/>
      <c r="C135" s="245" t="n"/>
      <c r="D135" s="245" t="n"/>
      <c r="E135" s="244" t="n"/>
      <c r="F135" s="244" t="n"/>
      <c r="G135" s="244" t="n"/>
    </row>
    <row r="136" ht="20" customHeight="1" s="58">
      <c r="A136" s="240" t="n"/>
      <c r="B136" s="241" t="n"/>
      <c r="C136" s="242" t="n"/>
      <c r="D136" s="242" t="n"/>
      <c r="E136" s="241" t="n"/>
      <c r="F136" s="241" t="n"/>
      <c r="G136" s="241" t="n"/>
    </row>
    <row r="137" ht="20" customHeight="1" s="58">
      <c r="A137" s="243" t="n"/>
      <c r="B137" s="244" t="n"/>
      <c r="C137" s="245" t="n"/>
      <c r="D137" s="245" t="n"/>
      <c r="E137" s="244" t="n"/>
      <c r="F137" s="244" t="n"/>
      <c r="G137" s="244" t="n"/>
    </row>
    <row r="138" ht="20" customHeight="1" s="58">
      <c r="A138" s="240" t="n"/>
      <c r="B138" s="241" t="n"/>
      <c r="C138" s="242" t="n"/>
      <c r="D138" s="242" t="n"/>
      <c r="E138" s="241" t="n"/>
      <c r="F138" s="241" t="n"/>
      <c r="G138" s="241" t="n"/>
    </row>
    <row r="139" ht="20" customHeight="1" s="58">
      <c r="A139" s="243" t="n"/>
      <c r="B139" s="244" t="n"/>
      <c r="C139" s="245" t="n"/>
      <c r="D139" s="245" t="n"/>
      <c r="E139" s="244" t="n"/>
      <c r="F139" s="244" t="n"/>
      <c r="G139" s="244" t="n"/>
    </row>
    <row r="140" ht="20" customHeight="1" s="58">
      <c r="A140" s="240" t="n"/>
      <c r="B140" s="241" t="n"/>
      <c r="C140" s="242" t="n"/>
      <c r="D140" s="242" t="n"/>
      <c r="E140" s="241" t="n"/>
      <c r="F140" s="241" t="n"/>
      <c r="G140" s="241" t="n"/>
    </row>
    <row r="141" ht="20" customHeight="1" s="58">
      <c r="A141" s="243" t="n"/>
      <c r="B141" s="244" t="n"/>
      <c r="C141" s="245" t="n"/>
      <c r="D141" s="245" t="n"/>
      <c r="E141" s="244" t="n"/>
      <c r="F141" s="244" t="n"/>
      <c r="G141" s="244" t="n"/>
    </row>
    <row r="142" ht="20" customHeight="1" s="58">
      <c r="A142" s="240" t="n"/>
      <c r="B142" s="241" t="n"/>
      <c r="C142" s="242" t="n"/>
      <c r="D142" s="242" t="n"/>
      <c r="E142" s="241" t="n"/>
      <c r="F142" s="241" t="n"/>
      <c r="G142" s="241" t="n"/>
    </row>
    <row r="143" ht="20" customHeight="1" s="58">
      <c r="A143" s="243" t="n"/>
      <c r="B143" s="244" t="n"/>
      <c r="C143" s="245" t="n"/>
      <c r="D143" s="245" t="n"/>
      <c r="E143" s="244" t="n"/>
      <c r="F143" s="244" t="n"/>
      <c r="G143" s="244" t="n"/>
    </row>
    <row r="144" ht="20" customHeight="1" s="58">
      <c r="A144" s="240" t="n"/>
      <c r="B144" s="241" t="n"/>
      <c r="C144" s="242" t="n"/>
      <c r="D144" s="242" t="n"/>
      <c r="E144" s="241" t="n"/>
      <c r="F144" s="241" t="n"/>
      <c r="G144" s="241" t="n"/>
    </row>
    <row r="145" ht="20" customHeight="1" s="58">
      <c r="A145" s="243" t="n"/>
      <c r="B145" s="244" t="n"/>
      <c r="C145" s="245" t="n"/>
      <c r="D145" s="245" t="n"/>
      <c r="E145" s="244" t="n"/>
      <c r="F145" s="244" t="n"/>
      <c r="G145" s="244" t="n"/>
    </row>
    <row r="146" ht="20" customHeight="1" s="58">
      <c r="A146" s="240" t="n"/>
      <c r="B146" s="241" t="n"/>
      <c r="C146" s="242" t="n"/>
      <c r="D146" s="242" t="n"/>
      <c r="E146" s="241" t="n"/>
      <c r="F146" s="241" t="n"/>
      <c r="G146" s="241" t="n"/>
    </row>
    <row r="147" ht="20" customHeight="1" s="58">
      <c r="A147" s="243" t="n"/>
      <c r="B147" s="244" t="n"/>
      <c r="C147" s="245" t="n"/>
      <c r="D147" s="245" t="n"/>
      <c r="E147" s="244" t="n"/>
      <c r="F147" s="244" t="n"/>
      <c r="G147" s="244" t="n"/>
    </row>
    <row r="148" ht="20" customHeight="1" s="58">
      <c r="A148" s="240" t="n"/>
      <c r="B148" s="241" t="n"/>
      <c r="C148" s="242" t="n"/>
      <c r="D148" s="242" t="n"/>
      <c r="E148" s="241" t="n"/>
      <c r="F148" s="241" t="n"/>
      <c r="G148" s="241" t="n"/>
    </row>
    <row r="149" ht="20" customHeight="1" s="58">
      <c r="A149" s="243" t="n"/>
      <c r="B149" s="244" t="n"/>
      <c r="C149" s="245" t="n"/>
      <c r="D149" s="245" t="n"/>
      <c r="E149" s="244" t="n"/>
      <c r="F149" s="244" t="n"/>
      <c r="G149" s="244" t="n"/>
    </row>
    <row r="150" ht="20" customHeight="1" s="58">
      <c r="A150" s="240" t="n"/>
      <c r="B150" s="241" t="n"/>
      <c r="C150" s="242" t="n"/>
      <c r="D150" s="242" t="n"/>
      <c r="E150" s="241" t="n"/>
      <c r="F150" s="241" t="n"/>
      <c r="G150" s="241" t="n"/>
    </row>
    <row r="151" ht="20" customHeight="1" s="58">
      <c r="A151" s="243" t="n"/>
      <c r="B151" s="244" t="n"/>
      <c r="C151" s="245" t="n"/>
      <c r="D151" s="245" t="n"/>
      <c r="E151" s="244" t="n"/>
      <c r="F151" s="244" t="n"/>
      <c r="G151" s="244" t="n"/>
    </row>
    <row r="152" ht="20" customHeight="1" s="58">
      <c r="A152" s="240" t="n"/>
      <c r="B152" s="241" t="n"/>
      <c r="C152" s="242" t="n"/>
      <c r="D152" s="242" t="n"/>
      <c r="E152" s="241" t="n"/>
      <c r="F152" s="241" t="n"/>
      <c r="G152" s="241" t="n"/>
    </row>
    <row r="153" ht="20" customHeight="1" s="58">
      <c r="A153" s="243" t="n"/>
      <c r="B153" s="244" t="n"/>
      <c r="C153" s="245" t="n"/>
      <c r="D153" s="245" t="n"/>
      <c r="E153" s="244" t="n"/>
      <c r="F153" s="244" t="n"/>
      <c r="G153" s="244" t="n"/>
    </row>
    <row r="154" ht="20" customHeight="1" s="58">
      <c r="A154" s="240" t="n"/>
      <c r="B154" s="241" t="n"/>
      <c r="C154" s="242" t="n"/>
      <c r="D154" s="242" t="n"/>
      <c r="E154" s="241" t="n"/>
      <c r="F154" s="241" t="n"/>
      <c r="G154" s="241" t="n"/>
    </row>
    <row r="155" ht="20" customHeight="1" s="58">
      <c r="A155" s="243" t="n"/>
      <c r="B155" s="244" t="n"/>
      <c r="C155" s="245" t="n"/>
      <c r="D155" s="245" t="n"/>
      <c r="E155" s="244" t="n"/>
      <c r="F155" s="244" t="n"/>
      <c r="G155" s="244" t="n"/>
    </row>
    <row r="156" ht="20" customHeight="1" s="58">
      <c r="A156" s="240" t="n"/>
      <c r="B156" s="241" t="n"/>
      <c r="C156" s="242" t="n"/>
      <c r="D156" s="242" t="n"/>
      <c r="E156" s="241" t="n"/>
      <c r="F156" s="241" t="n"/>
      <c r="G156" s="241" t="n"/>
    </row>
    <row r="157" ht="20" customHeight="1" s="58">
      <c r="A157" s="243" t="n"/>
      <c r="B157" s="244" t="n"/>
      <c r="C157" s="245" t="n"/>
      <c r="D157" s="245" t="n"/>
      <c r="E157" s="244" t="n"/>
      <c r="F157" s="244" t="n"/>
      <c r="G157" s="244" t="n"/>
    </row>
    <row r="158" ht="20" customHeight="1" s="58">
      <c r="A158" s="240" t="n"/>
      <c r="B158" s="241" t="n"/>
      <c r="C158" s="242" t="n"/>
      <c r="D158" s="242" t="n"/>
      <c r="E158" s="241" t="n"/>
      <c r="F158" s="241" t="n"/>
      <c r="G158" s="241" t="n"/>
    </row>
    <row r="159" ht="20" customHeight="1" s="58">
      <c r="A159" s="243" t="n"/>
      <c r="B159" s="244" t="n"/>
      <c r="C159" s="245" t="n"/>
      <c r="D159" s="245" t="n"/>
      <c r="E159" s="244" t="n"/>
      <c r="F159" s="244" t="n"/>
      <c r="G159" s="244" t="n"/>
    </row>
    <row r="160" ht="20" customHeight="1" s="58">
      <c r="A160" s="240" t="n"/>
      <c r="B160" s="241" t="n"/>
      <c r="C160" s="242" t="n"/>
      <c r="D160" s="242" t="n"/>
      <c r="E160" s="241" t="n"/>
      <c r="F160" s="241" t="n"/>
      <c r="G160" s="241" t="n"/>
    </row>
    <row r="161" ht="20" customHeight="1" s="58">
      <c r="A161" s="243" t="n"/>
      <c r="B161" s="244" t="n"/>
      <c r="C161" s="245" t="n"/>
      <c r="D161" s="245" t="n"/>
      <c r="E161" s="244" t="n"/>
      <c r="F161" s="244" t="n"/>
      <c r="G161" s="244" t="n"/>
    </row>
    <row r="162" ht="20" customHeight="1" s="58">
      <c r="A162" s="240" t="n"/>
      <c r="B162" s="241" t="n"/>
      <c r="C162" s="242" t="n"/>
      <c r="D162" s="242" t="n"/>
      <c r="E162" s="241" t="n"/>
      <c r="F162" s="241" t="n"/>
      <c r="G162" s="241" t="n"/>
    </row>
    <row r="163" ht="20" customHeight="1" s="58">
      <c r="A163" s="243" t="n"/>
      <c r="B163" s="244" t="n"/>
      <c r="C163" s="245" t="n"/>
      <c r="D163" s="245" t="n"/>
      <c r="E163" s="244" t="n"/>
      <c r="F163" s="244" t="n"/>
      <c r="G163" s="244" t="n"/>
    </row>
    <row r="164" ht="20" customHeight="1" s="58">
      <c r="A164" s="240" t="n"/>
      <c r="B164" s="241" t="n"/>
      <c r="C164" s="242" t="n"/>
      <c r="D164" s="242" t="n"/>
      <c r="E164" s="241" t="n"/>
      <c r="F164" s="241" t="n"/>
      <c r="G164" s="241" t="n"/>
    </row>
    <row r="165" ht="20" customHeight="1" s="58">
      <c r="A165" s="243" t="n"/>
      <c r="B165" s="244" t="n"/>
      <c r="C165" s="245" t="n"/>
      <c r="D165" s="245" t="n"/>
      <c r="E165" s="244" t="n"/>
      <c r="F165" s="244" t="n"/>
      <c r="G165" s="244" t="n"/>
    </row>
    <row r="166" ht="20" customHeight="1" s="58">
      <c r="A166" s="240" t="n"/>
      <c r="B166" s="241" t="n"/>
      <c r="C166" s="242" t="n"/>
      <c r="D166" s="242" t="n"/>
      <c r="E166" s="241" t="n"/>
      <c r="F166" s="241" t="n"/>
      <c r="G166" s="241" t="n"/>
    </row>
    <row r="167" ht="20" customHeight="1" s="58">
      <c r="A167" s="243" t="n"/>
      <c r="B167" s="244" t="n"/>
      <c r="C167" s="245" t="n"/>
      <c r="D167" s="245" t="n"/>
      <c r="E167" s="244" t="n"/>
      <c r="F167" s="244" t="n"/>
      <c r="G167" s="244" t="n"/>
    </row>
    <row r="168" ht="20" customHeight="1" s="58">
      <c r="A168" s="240" t="n"/>
      <c r="B168" s="241" t="n"/>
      <c r="C168" s="242" t="n"/>
      <c r="D168" s="242" t="n"/>
      <c r="E168" s="241" t="n"/>
      <c r="F168" s="241" t="n"/>
      <c r="G168" s="241" t="n"/>
    </row>
    <row r="169" ht="20" customHeight="1" s="58">
      <c r="A169" s="243" t="n"/>
      <c r="B169" s="244" t="n"/>
      <c r="C169" s="245" t="n"/>
      <c r="D169" s="245" t="n"/>
      <c r="E169" s="244" t="n"/>
      <c r="F169" s="244" t="n"/>
      <c r="G169" s="244" t="n"/>
    </row>
    <row r="170" ht="20" customHeight="1" s="58">
      <c r="A170" s="240" t="n"/>
      <c r="B170" s="241" t="n"/>
      <c r="C170" s="242" t="n"/>
      <c r="D170" s="242" t="n"/>
      <c r="E170" s="241" t="n"/>
      <c r="F170" s="241" t="n"/>
      <c r="G170" s="241" t="n"/>
    </row>
    <row r="171" ht="20" customHeight="1" s="58">
      <c r="A171" s="243" t="n"/>
      <c r="B171" s="244" t="n"/>
      <c r="C171" s="245" t="n"/>
      <c r="D171" s="245" t="n"/>
      <c r="E171" s="244" t="n"/>
      <c r="F171" s="244" t="n"/>
      <c r="G171" s="244" t="n"/>
    </row>
    <row r="172" ht="20" customHeight="1" s="58">
      <c r="A172" s="240" t="n"/>
      <c r="B172" s="241" t="n"/>
      <c r="C172" s="242" t="n"/>
      <c r="D172" s="242" t="n"/>
      <c r="E172" s="241" t="n"/>
      <c r="F172" s="241" t="n"/>
      <c r="G172" s="241" t="n"/>
    </row>
    <row r="173" ht="20" customHeight="1" s="58">
      <c r="A173" s="243" t="n"/>
      <c r="B173" s="244" t="n"/>
      <c r="C173" s="245" t="n"/>
      <c r="D173" s="245" t="n"/>
      <c r="E173" s="244" t="n"/>
      <c r="F173" s="244" t="n"/>
      <c r="G173" s="244" t="n"/>
    </row>
    <row r="174" ht="20" customHeight="1" s="58">
      <c r="A174" s="240" t="n"/>
      <c r="B174" s="241" t="n"/>
      <c r="C174" s="242" t="n"/>
      <c r="D174" s="242" t="n"/>
      <c r="E174" s="241" t="n"/>
      <c r="F174" s="241" t="n"/>
      <c r="G174" s="241" t="n"/>
    </row>
    <row r="175" ht="20" customHeight="1" s="58">
      <c r="A175" s="243" t="n"/>
      <c r="B175" s="244" t="n"/>
      <c r="C175" s="245" t="n"/>
      <c r="D175" s="245" t="n"/>
      <c r="E175" s="244" t="n"/>
      <c r="F175" s="244" t="n"/>
      <c r="G175" s="244" t="n"/>
    </row>
    <row r="176" ht="20" customHeight="1" s="58">
      <c r="A176" s="240" t="n"/>
      <c r="B176" s="241" t="n"/>
      <c r="C176" s="242" t="n"/>
      <c r="D176" s="242" t="n"/>
      <c r="E176" s="241" t="n"/>
      <c r="F176" s="241" t="n"/>
      <c r="G176" s="241" t="n"/>
    </row>
    <row r="177" ht="20" customHeight="1" s="58">
      <c r="A177" s="243" t="n"/>
      <c r="B177" s="244" t="n"/>
      <c r="C177" s="245" t="n"/>
      <c r="D177" s="245" t="n"/>
      <c r="E177" s="244" t="n"/>
      <c r="F177" s="244" t="n"/>
      <c r="G177" s="244" t="n"/>
    </row>
    <row r="178" ht="20" customHeight="1" s="58">
      <c r="A178" s="240" t="n"/>
      <c r="B178" s="241" t="n"/>
      <c r="C178" s="242" t="n"/>
      <c r="D178" s="242" t="n"/>
      <c r="E178" s="241" t="n"/>
      <c r="F178" s="241" t="n"/>
      <c r="G178" s="241" t="n"/>
    </row>
    <row r="179" ht="20" customHeight="1" s="58">
      <c r="A179" s="243" t="n"/>
      <c r="B179" s="244" t="n"/>
      <c r="C179" s="245" t="n"/>
      <c r="D179" s="245" t="n"/>
      <c r="E179" s="244" t="n"/>
      <c r="F179" s="244" t="n"/>
      <c r="G179" s="244" t="n"/>
    </row>
    <row r="180" ht="20" customHeight="1" s="58">
      <c r="A180" s="240" t="n"/>
      <c r="B180" s="241" t="n"/>
      <c r="C180" s="242" t="n"/>
      <c r="D180" s="242" t="n"/>
      <c r="E180" s="241" t="n"/>
      <c r="F180" s="241" t="n"/>
      <c r="G180" s="241" t="n"/>
    </row>
    <row r="181" ht="20" customHeight="1" s="58">
      <c r="A181" s="243" t="n"/>
      <c r="B181" s="244" t="n"/>
      <c r="C181" s="245" t="n"/>
      <c r="D181" s="245" t="n"/>
      <c r="E181" s="244" t="n"/>
      <c r="F181" s="244" t="n"/>
      <c r="G181" s="244" t="n"/>
    </row>
    <row r="182" ht="20" customHeight="1" s="58">
      <c r="A182" s="240" t="n"/>
      <c r="B182" s="241" t="n"/>
      <c r="C182" s="242" t="n"/>
      <c r="D182" s="242" t="n"/>
      <c r="E182" s="241" t="n"/>
      <c r="F182" s="241" t="n"/>
      <c r="G182" s="241" t="n"/>
    </row>
    <row r="183" ht="20" customHeight="1" s="58">
      <c r="A183" s="243" t="n"/>
      <c r="B183" s="244" t="n"/>
      <c r="C183" s="245" t="n"/>
      <c r="D183" s="245" t="n"/>
      <c r="E183" s="244" t="n"/>
      <c r="F183" s="244" t="n"/>
      <c r="G183" s="244" t="n"/>
    </row>
    <row r="184" ht="20" customHeight="1" s="58">
      <c r="A184" s="240" t="n"/>
      <c r="B184" s="241" t="n"/>
      <c r="C184" s="242" t="n"/>
      <c r="D184" s="242" t="n"/>
      <c r="E184" s="241" t="n"/>
      <c r="F184" s="241" t="n"/>
      <c r="G184" s="241" t="n"/>
    </row>
    <row r="185" ht="20" customHeight="1" s="58">
      <c r="A185" s="243" t="n"/>
      <c r="B185" s="244" t="n"/>
      <c r="C185" s="245" t="n"/>
      <c r="D185" s="245" t="n"/>
      <c r="E185" s="244" t="n"/>
      <c r="F185" s="244" t="n"/>
      <c r="G185" s="244" t="n"/>
    </row>
    <row r="186" ht="20" customHeight="1" s="58">
      <c r="A186" s="240" t="n"/>
      <c r="B186" s="241" t="n"/>
      <c r="C186" s="242" t="n"/>
      <c r="D186" s="242" t="n"/>
      <c r="E186" s="241" t="n"/>
      <c r="F186" s="241" t="n"/>
      <c r="G186" s="241" t="n"/>
    </row>
    <row r="187" ht="20" customHeight="1" s="58">
      <c r="A187" s="243" t="n"/>
      <c r="B187" s="244" t="n"/>
      <c r="C187" s="245" t="n"/>
      <c r="D187" s="245" t="n"/>
      <c r="E187" s="244" t="n"/>
      <c r="F187" s="244" t="n"/>
      <c r="G187" s="244" t="n"/>
    </row>
    <row r="188" ht="20" customHeight="1" s="58">
      <c r="A188" s="240" t="n"/>
      <c r="B188" s="241" t="n"/>
      <c r="C188" s="242" t="n"/>
      <c r="D188" s="242" t="n"/>
      <c r="E188" s="241" t="n"/>
      <c r="F188" s="241" t="n"/>
      <c r="G188" s="241" t="n"/>
    </row>
    <row r="189" ht="20" customHeight="1" s="58">
      <c r="A189" s="243" t="n"/>
      <c r="B189" s="244" t="n"/>
      <c r="C189" s="245" t="n"/>
      <c r="D189" s="245" t="n"/>
      <c r="E189" s="244" t="n"/>
      <c r="F189" s="244" t="n"/>
      <c r="G189" s="244" t="n"/>
    </row>
    <row r="190" ht="20" customHeight="1" s="58">
      <c r="A190" s="240" t="n"/>
      <c r="B190" s="241" t="n"/>
      <c r="C190" s="242" t="n"/>
      <c r="D190" s="242" t="n"/>
      <c r="E190" s="241" t="n"/>
      <c r="F190" s="241" t="n"/>
      <c r="G190" s="241" t="n"/>
    </row>
    <row r="191" ht="20" customHeight="1" s="58">
      <c r="A191" s="243" t="n"/>
      <c r="B191" s="244" t="n"/>
      <c r="C191" s="245" t="n"/>
      <c r="D191" s="245" t="n"/>
      <c r="E191" s="244" t="n"/>
      <c r="F191" s="244" t="n"/>
      <c r="G191" s="244" t="n"/>
    </row>
    <row r="192" ht="20" customHeight="1" s="58">
      <c r="A192" s="240" t="n"/>
      <c r="B192" s="241" t="n"/>
      <c r="C192" s="242" t="n"/>
      <c r="D192" s="242" t="n"/>
      <c r="E192" s="241" t="n"/>
      <c r="F192" s="241" t="n"/>
      <c r="G192" s="241" t="n"/>
    </row>
    <row r="193" ht="20" customHeight="1" s="58">
      <c r="A193" s="243" t="n"/>
      <c r="B193" s="244" t="n"/>
      <c r="C193" s="245" t="n"/>
      <c r="D193" s="245" t="n"/>
      <c r="E193" s="244" t="n"/>
      <c r="F193" s="244" t="n"/>
      <c r="G193" s="244" t="n"/>
    </row>
    <row r="194" ht="20" customHeight="1" s="58">
      <c r="A194" s="240" t="n"/>
      <c r="B194" s="241" t="n"/>
      <c r="C194" s="242" t="n"/>
      <c r="D194" s="242" t="n"/>
      <c r="E194" s="241" t="n"/>
      <c r="F194" s="241" t="n"/>
      <c r="G194" s="241" t="n"/>
    </row>
    <row r="195" ht="20" customHeight="1" s="58">
      <c r="A195" s="243" t="n"/>
      <c r="B195" s="244" t="n"/>
      <c r="C195" s="245" t="n"/>
      <c r="D195" s="245" t="n"/>
      <c r="E195" s="244" t="n"/>
      <c r="F195" s="244" t="n"/>
      <c r="G195" s="244" t="n"/>
    </row>
    <row r="196" ht="20" customHeight="1" s="58">
      <c r="A196" s="240" t="n"/>
      <c r="B196" s="241" t="n"/>
      <c r="C196" s="242" t="n"/>
      <c r="D196" s="242" t="n"/>
      <c r="E196" s="241" t="n"/>
      <c r="F196" s="241" t="n"/>
      <c r="G196" s="241" t="n"/>
    </row>
    <row r="197" ht="20" customHeight="1" s="58">
      <c r="A197" s="243" t="n"/>
      <c r="B197" s="244" t="n"/>
      <c r="C197" s="245" t="n"/>
      <c r="D197" s="245" t="n"/>
      <c r="E197" s="244" t="n"/>
      <c r="F197" s="244" t="n"/>
      <c r="G197" s="244" t="n"/>
    </row>
    <row r="198" ht="20" customHeight="1" s="58">
      <c r="A198" s="240" t="n"/>
      <c r="B198" s="241" t="n"/>
      <c r="C198" s="242" t="n"/>
      <c r="D198" s="242" t="n"/>
      <c r="E198" s="241" t="n"/>
      <c r="F198" s="241" t="n"/>
      <c r="G198" s="241" t="n"/>
    </row>
    <row r="199" ht="20" customHeight="1" s="58">
      <c r="A199" s="243" t="n"/>
      <c r="B199" s="244" t="n"/>
      <c r="C199" s="245" t="n"/>
      <c r="D199" s="245" t="n"/>
      <c r="E199" s="244" t="n"/>
      <c r="F199" s="244" t="n"/>
      <c r="G199" s="244" t="n"/>
    </row>
    <row r="200" ht="20" customHeight="1" s="58">
      <c r="A200" s="240" t="n"/>
      <c r="B200" s="241" t="n"/>
      <c r="C200" s="242" t="n"/>
      <c r="D200" s="242" t="n"/>
      <c r="E200" s="241" t="n"/>
      <c r="F200" s="241" t="n"/>
      <c r="G200" s="241" t="n"/>
    </row>
    <row r="201" ht="20" customHeight="1" s="58">
      <c r="A201" s="243" t="n"/>
      <c r="B201" s="244" t="n"/>
      <c r="C201" s="245" t="n"/>
      <c r="D201" s="245" t="n"/>
      <c r="E201" s="244" t="n"/>
      <c r="F201" s="244" t="n"/>
      <c r="G201" s="244" t="n"/>
    </row>
    <row r="202" ht="20" customHeight="1" s="58">
      <c r="A202" s="240" t="n"/>
      <c r="B202" s="241" t="n"/>
      <c r="C202" s="242" t="n"/>
      <c r="D202" s="242" t="n"/>
      <c r="E202" s="241" t="n"/>
      <c r="F202" s="241" t="n"/>
      <c r="G202" s="241" t="n"/>
    </row>
    <row r="203" ht="20" customHeight="1" s="58">
      <c r="A203" s="243" t="n"/>
      <c r="B203" s="244" t="n"/>
      <c r="C203" s="245" t="n"/>
      <c r="D203" s="245" t="n"/>
      <c r="E203" s="244" t="n"/>
      <c r="F203" s="244" t="n"/>
      <c r="G203" s="244" t="n"/>
    </row>
    <row r="204" ht="20" customHeight="1" s="58">
      <c r="A204" s="240" t="n"/>
      <c r="B204" s="241" t="n"/>
      <c r="C204" s="242" t="n"/>
      <c r="D204" s="242" t="n"/>
      <c r="E204" s="241" t="n"/>
      <c r="F204" s="241" t="n"/>
      <c r="G204" s="241" t="n"/>
    </row>
    <row r="205" ht="20" customHeight="1" s="58">
      <c r="A205" s="243" t="n"/>
      <c r="B205" s="244" t="n"/>
      <c r="C205" s="245" t="n"/>
      <c r="D205" s="245" t="n"/>
      <c r="E205" s="244" t="n"/>
      <c r="F205" s="244" t="n"/>
      <c r="G205" s="244" t="n"/>
    </row>
    <row r="206" ht="20" customHeight="1" s="58">
      <c r="A206" s="240" t="n"/>
      <c r="B206" s="241" t="n"/>
      <c r="C206" s="242" t="n"/>
      <c r="D206" s="242" t="n"/>
      <c r="E206" s="241" t="n"/>
      <c r="F206" s="241" t="n"/>
      <c r="G206" s="241" t="n"/>
    </row>
    <row r="207" ht="20" customHeight="1" s="58">
      <c r="A207" s="243" t="n"/>
      <c r="B207" s="244" t="n"/>
      <c r="C207" s="245" t="n"/>
      <c r="D207" s="245" t="n"/>
      <c r="E207" s="244" t="n"/>
      <c r="F207" s="244" t="n"/>
      <c r="G207" s="244" t="n"/>
    </row>
    <row r="208" ht="20" customHeight="1" s="58">
      <c r="A208" s="240" t="n"/>
      <c r="B208" s="241" t="n"/>
      <c r="C208" s="242" t="n"/>
      <c r="D208" s="242" t="n"/>
      <c r="E208" s="241" t="n"/>
      <c r="F208" s="241" t="n"/>
      <c r="G208" s="241" t="n"/>
    </row>
    <row r="209" ht="20" customHeight="1" s="58">
      <c r="A209" s="243" t="n"/>
      <c r="B209" s="244" t="n"/>
      <c r="C209" s="245" t="n"/>
      <c r="D209" s="245" t="n"/>
      <c r="E209" s="244" t="n"/>
      <c r="F209" s="244" t="n"/>
      <c r="G209" s="244" t="n"/>
    </row>
    <row r="210" ht="20" customHeight="1" s="58">
      <c r="A210" s="240" t="n"/>
      <c r="B210" s="241" t="n"/>
      <c r="C210" s="242" t="n"/>
      <c r="D210" s="242" t="n"/>
      <c r="E210" s="241" t="n"/>
      <c r="F210" s="241" t="n"/>
      <c r="G210" s="241" t="n"/>
    </row>
    <row r="211" ht="20" customHeight="1" s="58">
      <c r="A211" s="243" t="n"/>
      <c r="B211" s="244" t="n"/>
      <c r="C211" s="245" t="n"/>
      <c r="D211" s="245" t="n"/>
      <c r="E211" s="244" t="n"/>
      <c r="F211" s="244" t="n"/>
      <c r="G211" s="244" t="n"/>
    </row>
    <row r="212" ht="20" customHeight="1" s="58">
      <c r="A212" s="240" t="n"/>
      <c r="B212" s="241" t="n"/>
      <c r="C212" s="242" t="n"/>
      <c r="D212" s="242" t="n"/>
      <c r="E212" s="241" t="n"/>
      <c r="F212" s="241" t="n"/>
      <c r="G212" s="241" t="n"/>
    </row>
    <row r="213" ht="20" customHeight="1" s="58">
      <c r="A213" s="243" t="n"/>
      <c r="B213" s="244" t="n"/>
      <c r="C213" s="245" t="n"/>
      <c r="D213" s="245" t="n"/>
      <c r="E213" s="244" t="n"/>
      <c r="F213" s="244" t="n"/>
      <c r="G213" s="244" t="n"/>
    </row>
    <row r="214" ht="20" customHeight="1" s="58">
      <c r="A214" s="240" t="n"/>
      <c r="B214" s="241" t="n"/>
      <c r="C214" s="242" t="n"/>
      <c r="D214" s="242" t="n"/>
      <c r="E214" s="241" t="n"/>
      <c r="F214" s="241" t="n"/>
      <c r="G214" s="241" t="n"/>
    </row>
    <row r="215" ht="20" customHeight="1" s="58">
      <c r="A215" s="243" t="n"/>
      <c r="B215" s="244" t="n"/>
      <c r="C215" s="245" t="n"/>
      <c r="D215" s="245" t="n"/>
      <c r="E215" s="244" t="n"/>
      <c r="F215" s="244" t="n"/>
      <c r="G215" s="244" t="n"/>
    </row>
    <row r="216" ht="20" customHeight="1" s="58">
      <c r="A216" s="240" t="n"/>
      <c r="B216" s="241" t="n"/>
      <c r="C216" s="242" t="n"/>
      <c r="D216" s="242" t="n"/>
      <c r="E216" s="241" t="n"/>
      <c r="F216" s="241" t="n"/>
      <c r="G216" s="241" t="n"/>
    </row>
    <row r="217" ht="20" customHeight="1" s="58">
      <c r="A217" s="243" t="n"/>
      <c r="B217" s="244" t="n"/>
      <c r="C217" s="245" t="n"/>
      <c r="D217" s="245" t="n"/>
      <c r="E217" s="244" t="n"/>
      <c r="F217" s="244" t="n"/>
      <c r="G217" s="244" t="n"/>
    </row>
    <row r="218" ht="20" customHeight="1" s="58">
      <c r="A218" s="240" t="n"/>
      <c r="B218" s="241" t="n"/>
      <c r="C218" s="242" t="n"/>
      <c r="D218" s="242" t="n"/>
      <c r="E218" s="241" t="n"/>
      <c r="F218" s="241" t="n"/>
      <c r="G218" s="241" t="n"/>
    </row>
    <row r="219" ht="20" customHeight="1" s="58">
      <c r="A219" s="243" t="n"/>
      <c r="B219" s="244" t="n"/>
      <c r="C219" s="245" t="n"/>
      <c r="D219" s="245" t="n"/>
      <c r="E219" s="244" t="n"/>
      <c r="F219" s="244" t="n"/>
      <c r="G219" s="244" t="n"/>
    </row>
    <row r="220" ht="20" customHeight="1" s="58">
      <c r="A220" s="240" t="n"/>
      <c r="B220" s="241" t="n"/>
      <c r="C220" s="242" t="n"/>
      <c r="D220" s="242" t="n"/>
      <c r="E220" s="241" t="n"/>
      <c r="F220" s="241" t="n"/>
      <c r="G220" s="241" t="n"/>
    </row>
    <row r="221" ht="20" customHeight="1" s="58">
      <c r="A221" s="243" t="n"/>
      <c r="B221" s="244" t="n"/>
      <c r="C221" s="245" t="n"/>
      <c r="D221" s="245" t="n"/>
      <c r="E221" s="244" t="n"/>
      <c r="F221" s="244" t="n"/>
      <c r="G221" s="244" t="n"/>
    </row>
    <row r="222" ht="20" customHeight="1" s="58">
      <c r="A222" s="240" t="n"/>
      <c r="B222" s="241" t="n"/>
      <c r="C222" s="242" t="n"/>
      <c r="D222" s="242" t="n"/>
      <c r="E222" s="241" t="n"/>
      <c r="F222" s="241" t="n"/>
      <c r="G222" s="241" t="n"/>
    </row>
    <row r="223" ht="20" customHeight="1" s="58">
      <c r="A223" s="243" t="n"/>
      <c r="B223" s="244" t="n"/>
      <c r="C223" s="245" t="n"/>
      <c r="D223" s="245" t="n"/>
      <c r="E223" s="244" t="n"/>
      <c r="F223" s="244" t="n"/>
      <c r="G223" s="244" t="n"/>
    </row>
    <row r="224" ht="20" customHeight="1" s="58">
      <c r="A224" s="240" t="n"/>
      <c r="B224" s="241" t="n"/>
      <c r="C224" s="242" t="n"/>
      <c r="D224" s="242" t="n"/>
      <c r="E224" s="241" t="n"/>
      <c r="F224" s="241" t="n"/>
      <c r="G224" s="241" t="n"/>
    </row>
    <row r="225" ht="20" customHeight="1" s="58">
      <c r="A225" s="243" t="n"/>
      <c r="B225" s="244" t="n"/>
      <c r="C225" s="245" t="n"/>
      <c r="D225" s="245" t="n"/>
      <c r="E225" s="244" t="n"/>
      <c r="F225" s="244" t="n"/>
      <c r="G225" s="244" t="n"/>
    </row>
    <row r="226" ht="20" customHeight="1" s="58">
      <c r="A226" s="240" t="n"/>
      <c r="B226" s="241" t="n"/>
      <c r="C226" s="242" t="n"/>
      <c r="D226" s="242" t="n"/>
      <c r="E226" s="241" t="n"/>
      <c r="F226" s="241" t="n"/>
      <c r="G226" s="241" t="n"/>
    </row>
    <row r="227" ht="20" customHeight="1" s="58">
      <c r="A227" s="243" t="n"/>
      <c r="B227" s="244" t="n"/>
      <c r="C227" s="245" t="n"/>
      <c r="D227" s="245" t="n"/>
      <c r="E227" s="244" t="n"/>
      <c r="F227" s="244" t="n"/>
      <c r="G227" s="244" t="n"/>
    </row>
    <row r="228" ht="20" customHeight="1" s="58">
      <c r="A228" s="240" t="n"/>
      <c r="B228" s="241" t="n"/>
      <c r="C228" s="242" t="n"/>
      <c r="D228" s="242" t="n"/>
      <c r="E228" s="241" t="n"/>
      <c r="F228" s="241" t="n"/>
      <c r="G228" s="241" t="n"/>
    </row>
    <row r="229" ht="20" customHeight="1" s="58">
      <c r="A229" s="243" t="n"/>
      <c r="B229" s="244" t="n"/>
      <c r="C229" s="245" t="n"/>
      <c r="D229" s="245" t="n"/>
      <c r="E229" s="244" t="n"/>
      <c r="F229" s="244" t="n"/>
      <c r="G229" s="244" t="n"/>
    </row>
    <row r="230" ht="20" customHeight="1" s="58">
      <c r="A230" s="240" t="n"/>
      <c r="B230" s="241" t="n"/>
      <c r="C230" s="242" t="n"/>
      <c r="D230" s="242" t="n"/>
      <c r="E230" s="241" t="n"/>
      <c r="F230" s="241" t="n"/>
      <c r="G230" s="241" t="n"/>
    </row>
    <row r="231" ht="20" customHeight="1" s="58">
      <c r="A231" s="243" t="n"/>
      <c r="B231" s="244" t="n"/>
      <c r="C231" s="245" t="n"/>
      <c r="D231" s="245" t="n"/>
      <c r="E231" s="244" t="n"/>
      <c r="F231" s="244" t="n"/>
      <c r="G231" s="244" t="n"/>
    </row>
    <row r="232" ht="20" customHeight="1" s="58">
      <c r="A232" s="240" t="n"/>
      <c r="B232" s="241" t="n"/>
      <c r="C232" s="242" t="n"/>
      <c r="D232" s="242" t="n"/>
      <c r="E232" s="241" t="n"/>
      <c r="F232" s="241" t="n"/>
      <c r="G232" s="241" t="n"/>
    </row>
    <row r="233" ht="20" customHeight="1" s="58">
      <c r="A233" s="243" t="n"/>
      <c r="B233" s="244" t="n"/>
      <c r="C233" s="245" t="n"/>
      <c r="D233" s="245" t="n"/>
      <c r="E233" s="244" t="n"/>
      <c r="F233" s="244" t="n"/>
      <c r="G233" s="244" t="n"/>
    </row>
    <row r="234" ht="20" customHeight="1" s="58">
      <c r="A234" s="240" t="n"/>
      <c r="B234" s="241" t="n"/>
      <c r="C234" s="242" t="n"/>
      <c r="D234" s="242" t="n"/>
      <c r="E234" s="241" t="n"/>
      <c r="F234" s="241" t="n"/>
      <c r="G234" s="241" t="n"/>
    </row>
    <row r="235" ht="20" customHeight="1" s="58">
      <c r="A235" s="243" t="n"/>
      <c r="B235" s="244" t="n"/>
      <c r="C235" s="245" t="n"/>
      <c r="D235" s="245" t="n"/>
      <c r="E235" s="244" t="n"/>
      <c r="F235" s="244" t="n"/>
      <c r="G235" s="244" t="n"/>
    </row>
    <row r="236" ht="20" customHeight="1" s="58">
      <c r="A236" s="240" t="n"/>
      <c r="B236" s="241" t="n"/>
      <c r="C236" s="242" t="n"/>
      <c r="D236" s="242" t="n"/>
      <c r="E236" s="241" t="n"/>
      <c r="F236" s="241" t="n"/>
      <c r="G236" s="241" t="n"/>
    </row>
    <row r="237" ht="20" customHeight="1" s="58">
      <c r="A237" s="243" t="n"/>
      <c r="B237" s="244" t="n"/>
      <c r="C237" s="245" t="n"/>
      <c r="D237" s="245" t="n"/>
      <c r="E237" s="244" t="n"/>
      <c r="F237" s="244" t="n"/>
      <c r="G237" s="244" t="n"/>
    </row>
    <row r="238" ht="20" customHeight="1" s="58">
      <c r="A238" s="240" t="n"/>
      <c r="B238" s="241" t="n"/>
      <c r="C238" s="242" t="n"/>
      <c r="D238" s="242" t="n"/>
      <c r="E238" s="241" t="n"/>
      <c r="F238" s="241" t="n"/>
      <c r="G238" s="241" t="n"/>
    </row>
    <row r="239" ht="20" customHeight="1" s="58">
      <c r="A239" s="243" t="n"/>
      <c r="B239" s="244" t="n"/>
      <c r="C239" s="245" t="n"/>
      <c r="D239" s="245" t="n"/>
      <c r="E239" s="244" t="n"/>
      <c r="F239" s="244" t="n"/>
      <c r="G239" s="244" t="n"/>
    </row>
    <row r="240" ht="20" customHeight="1" s="58">
      <c r="A240" s="240" t="n"/>
      <c r="B240" s="241" t="n"/>
      <c r="C240" s="242" t="n"/>
      <c r="D240" s="242" t="n"/>
      <c r="E240" s="241" t="n"/>
      <c r="F240" s="241" t="n"/>
      <c r="G240" s="241" t="n"/>
    </row>
    <row r="241" ht="20" customHeight="1" s="58">
      <c r="A241" s="243" t="n"/>
      <c r="B241" s="244" t="n"/>
      <c r="C241" s="245" t="n"/>
      <c r="D241" s="245" t="n"/>
      <c r="E241" s="244" t="n"/>
      <c r="F241" s="244" t="n"/>
      <c r="G241" s="244" t="n"/>
    </row>
    <row r="242" ht="20" customHeight="1" s="58">
      <c r="A242" s="240" t="n"/>
      <c r="B242" s="241" t="n"/>
      <c r="C242" s="242" t="n"/>
      <c r="D242" s="242" t="n"/>
      <c r="E242" s="241" t="n"/>
      <c r="F242" s="241" t="n"/>
      <c r="G242" s="241" t="n"/>
    </row>
    <row r="243" ht="20" customHeight="1" s="58">
      <c r="A243" s="243" t="n"/>
      <c r="B243" s="244" t="n"/>
      <c r="C243" s="245" t="n"/>
      <c r="D243" s="245" t="n"/>
      <c r="E243" s="244" t="n"/>
      <c r="F243" s="244" t="n"/>
      <c r="G243" s="244" t="n"/>
    </row>
    <row r="244" ht="20" customHeight="1" s="58">
      <c r="A244" s="240" t="n"/>
      <c r="B244" s="241" t="n"/>
      <c r="C244" s="242" t="n"/>
      <c r="D244" s="242" t="n"/>
      <c r="E244" s="241" t="n"/>
      <c r="F244" s="241" t="n"/>
      <c r="G244" s="241" t="n"/>
    </row>
    <row r="245" ht="20" customHeight="1" s="58">
      <c r="A245" s="243" t="n"/>
      <c r="B245" s="244" t="n"/>
      <c r="C245" s="245" t="n"/>
      <c r="D245" s="245" t="n"/>
      <c r="E245" s="244" t="n"/>
      <c r="F245" s="244" t="n"/>
      <c r="G245" s="244" t="n"/>
    </row>
    <row r="246" ht="20" customHeight="1" s="58">
      <c r="A246" s="240" t="n"/>
      <c r="B246" s="241" t="n"/>
      <c r="C246" s="242" t="n"/>
      <c r="D246" s="242" t="n"/>
      <c r="E246" s="241" t="n"/>
      <c r="F246" s="241" t="n"/>
      <c r="G246" s="241" t="n"/>
    </row>
    <row r="247" ht="20" customHeight="1" s="58">
      <c r="A247" s="243" t="n"/>
      <c r="B247" s="244" t="n"/>
      <c r="C247" s="245" t="n"/>
      <c r="D247" s="245" t="n"/>
      <c r="E247" s="244" t="n"/>
      <c r="F247" s="244" t="n"/>
      <c r="G247" s="244" t="n"/>
    </row>
    <row r="248" ht="20" customHeight="1" s="58">
      <c r="A248" s="240" t="n"/>
      <c r="B248" s="241" t="n"/>
      <c r="C248" s="242" t="n"/>
      <c r="D248" s="242" t="n"/>
      <c r="E248" s="241" t="n"/>
      <c r="F248" s="241" t="n"/>
      <c r="G248" s="241" t="n"/>
    </row>
    <row r="249" ht="20" customHeight="1" s="58">
      <c r="A249" s="243" t="n"/>
      <c r="B249" s="244" t="n"/>
      <c r="C249" s="245" t="n"/>
      <c r="D249" s="245" t="n"/>
      <c r="E249" s="244" t="n"/>
      <c r="F249" s="244" t="n"/>
      <c r="G249" s="244" t="n"/>
    </row>
    <row r="250" ht="20" customHeight="1" s="58">
      <c r="A250" s="240" t="n"/>
      <c r="B250" s="241" t="n"/>
      <c r="C250" s="242" t="n"/>
      <c r="D250" s="242" t="n"/>
      <c r="E250" s="241" t="n"/>
      <c r="F250" s="241" t="n"/>
      <c r="G250" s="241" t="n"/>
    </row>
    <row r="251" ht="20" customHeight="1" s="58">
      <c r="A251" s="243" t="n"/>
      <c r="B251" s="244" t="n"/>
      <c r="C251" s="245" t="n"/>
      <c r="D251" s="245" t="n"/>
      <c r="E251" s="244" t="n"/>
      <c r="F251" s="244" t="n"/>
      <c r="G251" s="244" t="n"/>
    </row>
    <row r="252" ht="20" customHeight="1" s="58">
      <c r="A252" s="240" t="n"/>
      <c r="B252" s="241" t="n"/>
      <c r="C252" s="242" t="n"/>
      <c r="D252" s="242" t="n"/>
      <c r="E252" s="241" t="n"/>
      <c r="F252" s="241" t="n"/>
      <c r="G252" s="241" t="n"/>
    </row>
    <row r="253" ht="20" customHeight="1" s="58">
      <c r="A253" s="243" t="n"/>
      <c r="B253" s="244" t="n"/>
      <c r="C253" s="245" t="n"/>
      <c r="D253" s="245" t="n"/>
      <c r="E253" s="244" t="n"/>
      <c r="F253" s="244" t="n"/>
      <c r="G253" s="244" t="n"/>
    </row>
    <row r="254" ht="20" customHeight="1" s="58">
      <c r="A254" s="240" t="n"/>
      <c r="B254" s="241" t="n"/>
      <c r="C254" s="242" t="n"/>
      <c r="D254" s="242" t="n"/>
      <c r="E254" s="241" t="n"/>
      <c r="F254" s="241" t="n"/>
      <c r="G254" s="241" t="n"/>
    </row>
    <row r="255" ht="20" customHeight="1" s="58">
      <c r="A255" s="243" t="n"/>
      <c r="B255" s="244" t="n"/>
      <c r="C255" s="245" t="n"/>
      <c r="D255" s="245" t="n"/>
      <c r="E255" s="244" t="n"/>
      <c r="F255" s="244" t="n"/>
      <c r="G255" s="244" t="n"/>
    </row>
    <row r="256" ht="20" customHeight="1" s="58">
      <c r="A256" s="240" t="n"/>
      <c r="B256" s="241" t="n"/>
      <c r="C256" s="242" t="n"/>
      <c r="D256" s="242" t="n"/>
      <c r="E256" s="241" t="n"/>
      <c r="F256" s="241" t="n"/>
      <c r="G256" s="241" t="n"/>
    </row>
    <row r="257" ht="20" customHeight="1" s="58">
      <c r="A257" s="243" t="n"/>
      <c r="B257" s="244" t="n"/>
      <c r="C257" s="245" t="n"/>
      <c r="D257" s="245" t="n"/>
      <c r="E257" s="244" t="n"/>
      <c r="F257" s="244" t="n"/>
      <c r="G257" s="244" t="n"/>
    </row>
    <row r="258" ht="20" customHeight="1" s="58">
      <c r="A258" s="240" t="n"/>
      <c r="B258" s="241" t="n"/>
      <c r="C258" s="242" t="n"/>
      <c r="D258" s="242" t="n"/>
      <c r="E258" s="241" t="n"/>
      <c r="F258" s="241" t="n"/>
      <c r="G258" s="241" t="n"/>
    </row>
    <row r="259" ht="20" customHeight="1" s="58">
      <c r="A259" s="243" t="n"/>
      <c r="B259" s="244" t="n"/>
      <c r="C259" s="245" t="n"/>
      <c r="D259" s="245" t="n"/>
      <c r="E259" s="244" t="n"/>
      <c r="F259" s="244" t="n"/>
      <c r="G259" s="244" t="n"/>
    </row>
    <row r="260" ht="20" customHeight="1" s="58">
      <c r="A260" s="240" t="n"/>
      <c r="B260" s="241" t="n"/>
      <c r="C260" s="242" t="n"/>
      <c r="D260" s="242" t="n"/>
      <c r="E260" s="241" t="n"/>
      <c r="F260" s="241" t="n"/>
      <c r="G260" s="241" t="n"/>
    </row>
    <row r="261" ht="20" customHeight="1" s="58">
      <c r="A261" s="243" t="n"/>
      <c r="B261" s="244" t="n"/>
      <c r="C261" s="245" t="n"/>
      <c r="D261" s="245" t="n"/>
      <c r="E261" s="244" t="n"/>
      <c r="F261" s="244" t="n"/>
      <c r="G261" s="244" t="n"/>
    </row>
    <row r="262" ht="20" customHeight="1" s="58">
      <c r="A262" s="240" t="n"/>
      <c r="B262" s="241" t="n"/>
      <c r="C262" s="242" t="n"/>
      <c r="D262" s="242" t="n"/>
      <c r="E262" s="241" t="n"/>
      <c r="F262" s="241" t="n"/>
      <c r="G262" s="241" t="n"/>
    </row>
    <row r="263" ht="20" customHeight="1" s="58">
      <c r="A263" s="243" t="n"/>
      <c r="B263" s="244" t="n"/>
      <c r="C263" s="245" t="n"/>
      <c r="D263" s="245" t="n"/>
      <c r="E263" s="244" t="n"/>
      <c r="F263" s="244" t="n"/>
      <c r="G263" s="244" t="n"/>
    </row>
    <row r="264" ht="20" customHeight="1" s="58">
      <c r="A264" s="240" t="n"/>
      <c r="B264" s="241" t="n"/>
      <c r="C264" s="242" t="n"/>
      <c r="D264" s="242" t="n"/>
      <c r="E264" s="241" t="n"/>
      <c r="F264" s="241" t="n"/>
      <c r="G264" s="241" t="n"/>
    </row>
    <row r="265" ht="20" customHeight="1" s="58">
      <c r="A265" s="243" t="n"/>
      <c r="B265" s="244" t="n"/>
      <c r="C265" s="245" t="n"/>
      <c r="D265" s="245" t="n"/>
      <c r="E265" s="244" t="n"/>
      <c r="F265" s="244" t="n"/>
      <c r="G265" s="244" t="n"/>
    </row>
    <row r="266" ht="20" customHeight="1" s="58">
      <c r="A266" s="240" t="n"/>
      <c r="B266" s="241" t="n"/>
      <c r="C266" s="242" t="n"/>
      <c r="D266" s="242" t="n"/>
      <c r="E266" s="241" t="n"/>
      <c r="F266" s="241" t="n"/>
      <c r="G266" s="241" t="n"/>
    </row>
    <row r="267" ht="20" customHeight="1" s="58">
      <c r="A267" s="243" t="n"/>
      <c r="B267" s="244" t="n"/>
      <c r="C267" s="245" t="n"/>
      <c r="D267" s="245" t="n"/>
      <c r="E267" s="244" t="n"/>
      <c r="F267" s="244" t="n"/>
      <c r="G267" s="244" t="n"/>
    </row>
    <row r="268" ht="20" customHeight="1" s="58">
      <c r="A268" s="240" t="n"/>
      <c r="B268" s="241" t="n"/>
      <c r="C268" s="242" t="n"/>
      <c r="D268" s="242" t="n"/>
      <c r="E268" s="241" t="n"/>
      <c r="F268" s="241" t="n"/>
      <c r="G268" s="241" t="n"/>
    </row>
    <row r="269" ht="20" customHeight="1" s="58">
      <c r="A269" s="243" t="n"/>
      <c r="B269" s="244" t="n"/>
      <c r="C269" s="245" t="n"/>
      <c r="D269" s="245" t="n"/>
      <c r="E269" s="244" t="n"/>
      <c r="F269" s="244" t="n"/>
      <c r="G269" s="244" t="n"/>
    </row>
    <row r="270" ht="20" customHeight="1" s="58">
      <c r="A270" s="240" t="n"/>
      <c r="B270" s="241" t="n"/>
      <c r="C270" s="242" t="n"/>
      <c r="D270" s="242" t="n"/>
      <c r="E270" s="241" t="n"/>
      <c r="F270" s="241" t="n"/>
      <c r="G270" s="241" t="n"/>
    </row>
    <row r="271" ht="20" customHeight="1" s="58">
      <c r="A271" s="243" t="n"/>
      <c r="B271" s="244" t="n"/>
      <c r="C271" s="245" t="n"/>
      <c r="D271" s="245" t="n"/>
      <c r="E271" s="244" t="n"/>
      <c r="F271" s="244" t="n"/>
      <c r="G271" s="244" t="n"/>
    </row>
    <row r="272" ht="20" customHeight="1" s="58">
      <c r="A272" s="240" t="n"/>
      <c r="B272" s="241" t="n"/>
      <c r="C272" s="242" t="n"/>
      <c r="D272" s="242" t="n"/>
      <c r="E272" s="241" t="n"/>
      <c r="F272" s="241" t="n"/>
      <c r="G272" s="241" t="n"/>
    </row>
    <row r="273" ht="20" customHeight="1" s="58">
      <c r="A273" s="243" t="n"/>
      <c r="B273" s="244" t="n"/>
      <c r="C273" s="245" t="n"/>
      <c r="D273" s="245" t="n"/>
      <c r="E273" s="244" t="n"/>
      <c r="F273" s="244" t="n"/>
      <c r="G273" s="244" t="n"/>
    </row>
    <row r="274" ht="20" customHeight="1" s="58">
      <c r="A274" s="240" t="n"/>
      <c r="B274" s="241" t="n"/>
      <c r="C274" s="242" t="n"/>
      <c r="D274" s="242" t="n"/>
      <c r="E274" s="241" t="n"/>
      <c r="F274" s="241" t="n"/>
      <c r="G274" s="241" t="n"/>
    </row>
    <row r="275" ht="20" customHeight="1" s="58">
      <c r="A275" s="243" t="n"/>
      <c r="B275" s="244" t="n"/>
      <c r="C275" s="245" t="n"/>
      <c r="D275" s="245" t="n"/>
      <c r="E275" s="244" t="n"/>
      <c r="F275" s="244" t="n"/>
      <c r="G275" s="244" t="n"/>
    </row>
    <row r="276" ht="20" customHeight="1" s="58">
      <c r="A276" s="240" t="n"/>
      <c r="B276" s="241" t="n"/>
      <c r="C276" s="242" t="n"/>
      <c r="D276" s="242" t="n"/>
      <c r="E276" s="241" t="n"/>
      <c r="F276" s="241" t="n"/>
      <c r="G276" s="241" t="n"/>
    </row>
    <row r="277" ht="20" customHeight="1" s="58">
      <c r="A277" s="243" t="n"/>
      <c r="B277" s="244" t="n"/>
      <c r="C277" s="245" t="n"/>
      <c r="D277" s="245" t="n"/>
      <c r="E277" s="244" t="n"/>
      <c r="F277" s="244" t="n"/>
      <c r="G277" s="244" t="n"/>
    </row>
    <row r="278" ht="20" customHeight="1" s="58">
      <c r="A278" s="240" t="n"/>
      <c r="B278" s="241" t="n"/>
      <c r="C278" s="242" t="n"/>
      <c r="D278" s="242" t="n"/>
      <c r="E278" s="241" t="n"/>
      <c r="F278" s="241" t="n"/>
      <c r="G278" s="241" t="n"/>
    </row>
    <row r="279" ht="20" customHeight="1" s="58">
      <c r="A279" s="243" t="n"/>
      <c r="B279" s="244" t="n"/>
      <c r="C279" s="245" t="n"/>
      <c r="D279" s="245" t="n"/>
      <c r="E279" s="244" t="n"/>
      <c r="F279" s="244" t="n"/>
      <c r="G279" s="244" t="n"/>
    </row>
    <row r="280" ht="20" customHeight="1" s="58">
      <c r="A280" s="240" t="n"/>
      <c r="B280" s="241" t="n"/>
      <c r="C280" s="242" t="n"/>
      <c r="D280" s="242" t="n"/>
      <c r="E280" s="241" t="n"/>
      <c r="F280" s="241" t="n"/>
      <c r="G280" s="241" t="n"/>
    </row>
    <row r="281" ht="20" customHeight="1" s="58">
      <c r="A281" s="243" t="n"/>
      <c r="B281" s="244" t="n"/>
      <c r="C281" s="245" t="n"/>
      <c r="D281" s="245" t="n"/>
      <c r="E281" s="244" t="n"/>
      <c r="F281" s="244" t="n"/>
      <c r="G281" s="244" t="n"/>
    </row>
    <row r="282" ht="20" customHeight="1" s="58">
      <c r="A282" s="240" t="n"/>
      <c r="B282" s="241" t="n"/>
      <c r="C282" s="242" t="n"/>
      <c r="D282" s="242" t="n"/>
      <c r="E282" s="241" t="n"/>
      <c r="F282" s="241" t="n"/>
      <c r="G282" s="241" t="n"/>
    </row>
    <row r="283" ht="20" customHeight="1" s="58">
      <c r="A283" s="243" t="n"/>
      <c r="B283" s="244" t="n"/>
      <c r="C283" s="245" t="n"/>
      <c r="D283" s="245" t="n"/>
      <c r="E283" s="244" t="n"/>
      <c r="F283" s="244" t="n"/>
      <c r="G283" s="244" t="n"/>
    </row>
    <row r="284" ht="20" customHeight="1" s="58">
      <c r="A284" s="240" t="n"/>
      <c r="B284" s="241" t="n"/>
      <c r="C284" s="242" t="n"/>
      <c r="D284" s="242" t="n"/>
      <c r="E284" s="241" t="n"/>
      <c r="F284" s="241" t="n"/>
      <c r="G284" s="241" t="n"/>
    </row>
    <row r="285" ht="20" customHeight="1" s="58">
      <c r="A285" s="243" t="n"/>
      <c r="B285" s="244" t="n"/>
      <c r="C285" s="245" t="n"/>
      <c r="D285" s="245" t="n"/>
      <c r="E285" s="244" t="n"/>
      <c r="F285" s="244" t="n"/>
      <c r="G285" s="244" t="n"/>
    </row>
    <row r="286" ht="20" customHeight="1" s="58">
      <c r="A286" s="240" t="n"/>
      <c r="B286" s="241" t="n"/>
      <c r="C286" s="242" t="n"/>
      <c r="D286" s="242" t="n"/>
      <c r="E286" s="241" t="n"/>
      <c r="F286" s="241" t="n"/>
      <c r="G286" s="241" t="n"/>
    </row>
    <row r="287" ht="20" customHeight="1" s="58">
      <c r="A287" s="243" t="n"/>
      <c r="B287" s="244" t="n"/>
      <c r="C287" s="245" t="n"/>
      <c r="D287" s="245" t="n"/>
      <c r="E287" s="244" t="n"/>
      <c r="F287" s="244" t="n"/>
      <c r="G287" s="244" t="n"/>
    </row>
    <row r="288" ht="20" customHeight="1" s="58">
      <c r="A288" s="240" t="n"/>
      <c r="B288" s="241" t="n"/>
      <c r="C288" s="242" t="n"/>
      <c r="D288" s="242" t="n"/>
      <c r="E288" s="241" t="n"/>
      <c r="F288" s="241" t="n"/>
      <c r="G288" s="241" t="n"/>
    </row>
    <row r="289" ht="20" customHeight="1" s="58">
      <c r="A289" s="243" t="n"/>
      <c r="B289" s="244" t="n"/>
      <c r="C289" s="245" t="n"/>
      <c r="D289" s="245" t="n"/>
      <c r="E289" s="244" t="n"/>
      <c r="F289" s="244" t="n"/>
      <c r="G289" s="244" t="n"/>
    </row>
    <row r="290" ht="20" customHeight="1" s="58">
      <c r="A290" s="240" t="n"/>
      <c r="B290" s="241" t="n"/>
      <c r="C290" s="242" t="n"/>
      <c r="D290" s="242" t="n"/>
      <c r="E290" s="241" t="n"/>
      <c r="F290" s="241" t="n"/>
      <c r="G290" s="241" t="n"/>
    </row>
    <row r="291" ht="20" customHeight="1" s="58">
      <c r="A291" s="243" t="n"/>
      <c r="B291" s="244" t="n"/>
      <c r="C291" s="245" t="n"/>
      <c r="D291" s="245" t="n"/>
      <c r="E291" s="244" t="n"/>
      <c r="F291" s="244" t="n"/>
      <c r="G291" s="244" t="n"/>
    </row>
    <row r="292" ht="20" customHeight="1" s="58">
      <c r="A292" s="240" t="n"/>
      <c r="B292" s="241" t="n"/>
      <c r="C292" s="242" t="n"/>
      <c r="D292" s="242" t="n"/>
      <c r="E292" s="241" t="n"/>
      <c r="F292" s="241" t="n"/>
      <c r="G292" s="241" t="n"/>
    </row>
    <row r="293" ht="20" customHeight="1" s="58">
      <c r="A293" s="243" t="n"/>
      <c r="B293" s="244" t="n"/>
      <c r="C293" s="245" t="n"/>
      <c r="D293" s="245" t="n"/>
      <c r="E293" s="244" t="n"/>
      <c r="F293" s="244" t="n"/>
      <c r="G293" s="244" t="n"/>
    </row>
    <row r="294" ht="20" customHeight="1" s="58">
      <c r="A294" s="240" t="n"/>
      <c r="B294" s="241" t="n"/>
      <c r="C294" s="242" t="n"/>
      <c r="D294" s="242" t="n"/>
      <c r="E294" s="241" t="n"/>
      <c r="F294" s="241" t="n"/>
      <c r="G294" s="241" t="n"/>
    </row>
    <row r="295" ht="20" customHeight="1" s="58">
      <c r="A295" s="243" t="n"/>
      <c r="B295" s="244" t="n"/>
      <c r="C295" s="245" t="n"/>
      <c r="D295" s="245" t="n"/>
      <c r="E295" s="244" t="n"/>
      <c r="F295" s="244" t="n"/>
      <c r="G295" s="244" t="n"/>
    </row>
    <row r="296" ht="20" customHeight="1" s="58">
      <c r="A296" s="240" t="n"/>
      <c r="B296" s="241" t="n"/>
      <c r="C296" s="242" t="n"/>
      <c r="D296" s="242" t="n"/>
      <c r="E296" s="241" t="n"/>
      <c r="F296" s="241" t="n"/>
      <c r="G296" s="241" t="n"/>
    </row>
    <row r="297" ht="20" customHeight="1" s="58">
      <c r="A297" s="243" t="n"/>
      <c r="B297" s="244" t="n"/>
      <c r="C297" s="245" t="n"/>
      <c r="D297" s="245" t="n"/>
      <c r="E297" s="244" t="n"/>
      <c r="F297" s="244" t="n"/>
      <c r="G297" s="244" t="n"/>
    </row>
    <row r="298" ht="20" customHeight="1" s="58">
      <c r="A298" s="240" t="n"/>
      <c r="B298" s="241" t="n"/>
      <c r="C298" s="242" t="n"/>
      <c r="D298" s="242" t="n"/>
      <c r="E298" s="241" t="n"/>
      <c r="F298" s="241" t="n"/>
      <c r="G298" s="241" t="n"/>
    </row>
    <row r="299" ht="20" customHeight="1" s="58">
      <c r="A299" s="243" t="n"/>
      <c r="B299" s="244" t="n"/>
      <c r="C299" s="245" t="n"/>
      <c r="D299" s="245" t="n"/>
      <c r="E299" s="244" t="n"/>
      <c r="F299" s="244" t="n"/>
      <c r="G299" s="244" t="n"/>
    </row>
    <row r="300" ht="20" customHeight="1" s="58">
      <c r="A300" s="240" t="n"/>
      <c r="B300" s="241" t="n"/>
      <c r="C300" s="242" t="n"/>
      <c r="D300" s="242" t="n"/>
      <c r="E300" s="241" t="n"/>
      <c r="F300" s="241" t="n"/>
      <c r="G300" s="241" t="n"/>
    </row>
    <row r="301" ht="20" customHeight="1" s="58">
      <c r="A301" s="243" t="n"/>
      <c r="B301" s="244" t="n"/>
      <c r="C301" s="245" t="n"/>
      <c r="D301" s="245" t="n"/>
      <c r="E301" s="244" t="n"/>
      <c r="F301" s="244" t="n"/>
      <c r="G301" s="244" t="n"/>
    </row>
    <row r="302" ht="20" customHeight="1" s="58">
      <c r="A302" s="240" t="n"/>
      <c r="B302" s="241" t="n"/>
      <c r="C302" s="242" t="n"/>
      <c r="D302" s="242" t="n"/>
      <c r="E302" s="241" t="n"/>
      <c r="F302" s="241" t="n"/>
      <c r="G302" s="241" t="n"/>
    </row>
    <row r="303" ht="20" customHeight="1" s="58">
      <c r="A303" s="243" t="n"/>
      <c r="B303" s="244" t="n"/>
      <c r="C303" s="245" t="n"/>
      <c r="D303" s="245" t="n"/>
      <c r="E303" s="244" t="n"/>
      <c r="F303" s="244" t="n"/>
      <c r="G303" s="244" t="n"/>
    </row>
    <row r="304" ht="20" customHeight="1" s="58">
      <c r="A304" s="240" t="n"/>
      <c r="B304" s="241" t="n"/>
      <c r="C304" s="242" t="n"/>
      <c r="D304" s="242" t="n"/>
      <c r="E304" s="241" t="n"/>
      <c r="F304" s="241" t="n"/>
      <c r="G304" s="241" t="n"/>
    </row>
    <row r="305" ht="20" customHeight="1" s="58">
      <c r="A305" s="243" t="n"/>
      <c r="B305" s="244" t="n"/>
      <c r="C305" s="245" t="n"/>
      <c r="D305" s="245" t="n"/>
      <c r="E305" s="244" t="n"/>
      <c r="F305" s="244" t="n"/>
      <c r="G305" s="244" t="n"/>
    </row>
    <row r="306" ht="20" customHeight="1" s="58">
      <c r="A306" s="240" t="n"/>
      <c r="B306" s="241" t="n"/>
      <c r="C306" s="242" t="n"/>
      <c r="D306" s="242" t="n"/>
      <c r="E306" s="241" t="n"/>
      <c r="F306" s="241" t="n"/>
      <c r="G306" s="241" t="n"/>
    </row>
    <row r="307" ht="20" customHeight="1" s="58">
      <c r="A307" s="243" t="n"/>
      <c r="B307" s="244" t="n"/>
      <c r="C307" s="245" t="n"/>
      <c r="D307" s="245" t="n"/>
      <c r="E307" s="244" t="n"/>
      <c r="F307" s="244" t="n"/>
      <c r="G307" s="244" t="n"/>
    </row>
    <row r="308" ht="20" customHeight="1" s="58">
      <c r="A308" s="240" t="n"/>
      <c r="B308" s="241" t="n"/>
      <c r="C308" s="242" t="n"/>
      <c r="D308" s="242" t="n"/>
      <c r="E308" s="241" t="n"/>
      <c r="F308" s="241" t="n"/>
      <c r="G308" s="241" t="n"/>
    </row>
    <row r="309" ht="20" customHeight="1" s="58">
      <c r="A309" s="243" t="n"/>
      <c r="B309" s="244" t="n"/>
      <c r="C309" s="245" t="n"/>
      <c r="D309" s="245" t="n"/>
      <c r="E309" s="244" t="n"/>
      <c r="F309" s="244" t="n"/>
      <c r="G309" s="244" t="n"/>
    </row>
    <row r="310" ht="20" customHeight="1" s="58">
      <c r="A310" s="240" t="n"/>
      <c r="B310" s="241" t="n"/>
      <c r="C310" s="242" t="n"/>
      <c r="D310" s="242" t="n"/>
      <c r="E310" s="241" t="n"/>
      <c r="F310" s="241" t="n"/>
      <c r="G310" s="241" t="n"/>
    </row>
    <row r="311" ht="20" customHeight="1" s="58">
      <c r="A311" s="243" t="n"/>
      <c r="B311" s="244" t="n"/>
      <c r="C311" s="245" t="n"/>
      <c r="D311" s="245" t="n"/>
      <c r="E311" s="244" t="n"/>
      <c r="F311" s="244" t="n"/>
      <c r="G311" s="244" t="n"/>
    </row>
    <row r="312" ht="20" customHeight="1" s="58">
      <c r="A312" s="240" t="n"/>
      <c r="B312" s="241" t="n"/>
      <c r="C312" s="242" t="n"/>
      <c r="D312" s="242" t="n"/>
      <c r="E312" s="241" t="n"/>
      <c r="F312" s="241" t="n"/>
      <c r="G312" s="241" t="n"/>
    </row>
    <row r="313" ht="20" customHeight="1" s="58">
      <c r="A313" s="243" t="n"/>
      <c r="B313" s="244" t="n"/>
      <c r="C313" s="245" t="n"/>
      <c r="D313" s="245" t="n"/>
      <c r="E313" s="244" t="n"/>
      <c r="F313" s="244" t="n"/>
      <c r="G313" s="244" t="n"/>
    </row>
    <row r="314" ht="20" customHeight="1" s="58">
      <c r="A314" s="240" t="n"/>
      <c r="B314" s="241" t="n"/>
      <c r="C314" s="242" t="n"/>
      <c r="D314" s="242" t="n"/>
      <c r="E314" s="241" t="n"/>
      <c r="F314" s="241" t="n"/>
      <c r="G314" s="241" t="n"/>
    </row>
    <row r="315" ht="20" customHeight="1" s="58">
      <c r="A315" s="243" t="n"/>
      <c r="B315" s="244" t="n"/>
      <c r="C315" s="245" t="n"/>
      <c r="D315" s="245" t="n"/>
      <c r="E315" s="244" t="n"/>
      <c r="F315" s="244" t="n"/>
      <c r="G315" s="244" t="n"/>
    </row>
    <row r="316" ht="20" customHeight="1" s="58">
      <c r="A316" s="240" t="n"/>
      <c r="B316" s="241" t="n"/>
      <c r="C316" s="242" t="n"/>
      <c r="D316" s="242" t="n"/>
      <c r="E316" s="241" t="n"/>
      <c r="F316" s="241" t="n"/>
      <c r="G316" s="241" t="n"/>
    </row>
    <row r="317" ht="20" customHeight="1" s="58">
      <c r="A317" s="243" t="n"/>
      <c r="B317" s="244" t="n"/>
      <c r="C317" s="245" t="n"/>
      <c r="D317" s="245" t="n"/>
      <c r="E317" s="244" t="n"/>
      <c r="F317" s="244" t="n"/>
      <c r="G317" s="244" t="n"/>
    </row>
    <row r="318" ht="20" customHeight="1" s="58">
      <c r="A318" s="240" t="n"/>
      <c r="B318" s="241" t="n"/>
      <c r="C318" s="242" t="n"/>
      <c r="D318" s="242" t="n"/>
      <c r="E318" s="241" t="n"/>
      <c r="F318" s="241" t="n"/>
      <c r="G318" s="241" t="n"/>
    </row>
    <row r="319" ht="20" customHeight="1" s="58">
      <c r="A319" s="243" t="n"/>
      <c r="B319" s="244" t="n"/>
      <c r="C319" s="245" t="n"/>
      <c r="D319" s="245" t="n"/>
      <c r="E319" s="244" t="n"/>
      <c r="F319" s="244" t="n"/>
      <c r="G319" s="244" t="n"/>
    </row>
    <row r="320" ht="20" customHeight="1" s="58">
      <c r="A320" s="240" t="n"/>
      <c r="B320" s="241" t="n"/>
      <c r="C320" s="242" t="n"/>
      <c r="D320" s="242" t="n"/>
      <c r="E320" s="241" t="n"/>
      <c r="F320" s="241" t="n"/>
      <c r="G320" s="241" t="n"/>
    </row>
    <row r="321" ht="20" customHeight="1" s="58">
      <c r="A321" s="243" t="n"/>
      <c r="B321" s="244" t="n"/>
      <c r="C321" s="245" t="n"/>
      <c r="D321" s="245" t="n"/>
      <c r="E321" s="244" t="n"/>
      <c r="F321" s="244" t="n"/>
      <c r="G321" s="244" t="n"/>
    </row>
    <row r="322" ht="20" customHeight="1" s="58">
      <c r="A322" s="240" t="n"/>
      <c r="B322" s="241" t="n"/>
      <c r="C322" s="242" t="n"/>
      <c r="D322" s="242" t="n"/>
      <c r="E322" s="241" t="n"/>
      <c r="F322" s="241" t="n"/>
      <c r="G322" s="241" t="n"/>
    </row>
    <row r="323" ht="20" customHeight="1" s="58">
      <c r="A323" s="243" t="n"/>
      <c r="B323" s="244" t="n"/>
      <c r="C323" s="245" t="n"/>
      <c r="D323" s="245" t="n"/>
      <c r="E323" s="244" t="n"/>
      <c r="F323" s="244" t="n"/>
      <c r="G323" s="244" t="n"/>
    </row>
    <row r="324" ht="20" customHeight="1" s="58">
      <c r="A324" s="240" t="n"/>
      <c r="B324" s="241" t="n"/>
      <c r="C324" s="242" t="n"/>
      <c r="D324" s="242" t="n"/>
      <c r="E324" s="241" t="n"/>
      <c r="F324" s="241" t="n"/>
      <c r="G324" s="241" t="n"/>
    </row>
    <row r="325" ht="20" customHeight="1" s="58">
      <c r="A325" s="243" t="n"/>
      <c r="B325" s="244" t="n"/>
      <c r="C325" s="245" t="n"/>
      <c r="D325" s="245" t="n"/>
      <c r="E325" s="244" t="n"/>
      <c r="F325" s="244" t="n"/>
      <c r="G325" s="244" t="n"/>
    </row>
    <row r="326" ht="20" customHeight="1" s="58">
      <c r="A326" s="240" t="n"/>
      <c r="B326" s="241" t="n"/>
      <c r="C326" s="242" t="n"/>
      <c r="D326" s="242" t="n"/>
      <c r="E326" s="241" t="n"/>
      <c r="F326" s="241" t="n"/>
      <c r="G326" s="241" t="n"/>
    </row>
    <row r="327" ht="20" customHeight="1" s="58">
      <c r="A327" s="243" t="n"/>
      <c r="B327" s="244" t="n"/>
      <c r="C327" s="245" t="n"/>
      <c r="D327" s="245" t="n"/>
      <c r="E327" s="244" t="n"/>
      <c r="F327" s="244" t="n"/>
      <c r="G327" s="244" t="n"/>
    </row>
    <row r="328" ht="20" customHeight="1" s="58">
      <c r="A328" s="240" t="n"/>
      <c r="B328" s="241" t="n"/>
      <c r="C328" s="242" t="n"/>
      <c r="D328" s="242" t="n"/>
      <c r="E328" s="241" t="n"/>
      <c r="F328" s="241" t="n"/>
      <c r="G328" s="241" t="n"/>
    </row>
    <row r="329" ht="20" customHeight="1" s="58">
      <c r="A329" s="243" t="n"/>
      <c r="B329" s="244" t="n"/>
      <c r="C329" s="245" t="n"/>
      <c r="D329" s="245" t="n"/>
      <c r="E329" s="244" t="n"/>
      <c r="F329" s="244" t="n"/>
      <c r="G329" s="244" t="n"/>
    </row>
    <row r="330" ht="20" customHeight="1" s="58">
      <c r="A330" s="240" t="n"/>
      <c r="B330" s="241" t="n"/>
      <c r="C330" s="242" t="n"/>
      <c r="D330" s="242" t="n"/>
      <c r="E330" s="241" t="n"/>
      <c r="F330" s="241" t="n"/>
      <c r="G330" s="241" t="n"/>
    </row>
    <row r="331" ht="20" customHeight="1" s="58">
      <c r="A331" s="243" t="n"/>
      <c r="B331" s="244" t="n"/>
      <c r="C331" s="245" t="n"/>
      <c r="D331" s="245" t="n"/>
      <c r="E331" s="244" t="n"/>
      <c r="F331" s="244" t="n"/>
      <c r="G331" s="244" t="n"/>
    </row>
    <row r="332" ht="20" customHeight="1" s="58">
      <c r="A332" s="240" t="n"/>
      <c r="B332" s="241" t="n"/>
      <c r="C332" s="242" t="n"/>
      <c r="D332" s="242" t="n"/>
      <c r="E332" s="241" t="n"/>
      <c r="F332" s="241" t="n"/>
      <c r="G332" s="241" t="n"/>
    </row>
    <row r="333" ht="20" customHeight="1" s="58">
      <c r="A333" s="243" t="n"/>
      <c r="B333" s="244" t="n"/>
      <c r="C333" s="245" t="n"/>
      <c r="D333" s="245" t="n"/>
      <c r="E333" s="244" t="n"/>
      <c r="F333" s="244" t="n"/>
      <c r="G333" s="244" t="n"/>
    </row>
    <row r="334" ht="20" customHeight="1" s="58">
      <c r="A334" s="240" t="n"/>
      <c r="B334" s="241" t="n"/>
      <c r="C334" s="242" t="n"/>
      <c r="D334" s="242" t="n"/>
      <c r="E334" s="241" t="n"/>
      <c r="F334" s="241" t="n"/>
      <c r="G334" s="241" t="n"/>
    </row>
    <row r="335" ht="20" customHeight="1" s="58">
      <c r="A335" s="243" t="n"/>
      <c r="B335" s="244" t="n"/>
      <c r="C335" s="245" t="n"/>
      <c r="D335" s="245" t="n"/>
      <c r="E335" s="244" t="n"/>
      <c r="F335" s="244" t="n"/>
      <c r="G335" s="244" t="n"/>
    </row>
    <row r="336" ht="20" customHeight="1" s="58">
      <c r="A336" s="240" t="n"/>
      <c r="B336" s="241" t="n"/>
      <c r="C336" s="242" t="n"/>
      <c r="D336" s="242" t="n"/>
      <c r="E336" s="241" t="n"/>
      <c r="F336" s="241" t="n"/>
      <c r="G336" s="241" t="n"/>
    </row>
    <row r="337" ht="20" customHeight="1" s="58">
      <c r="A337" s="243" t="n"/>
      <c r="B337" s="244" t="n"/>
      <c r="C337" s="245" t="n"/>
      <c r="D337" s="245" t="n"/>
      <c r="E337" s="244" t="n"/>
      <c r="F337" s="244" t="n"/>
      <c r="G337" s="244" t="n"/>
    </row>
    <row r="338" ht="20" customHeight="1" s="58">
      <c r="A338" s="240" t="n"/>
      <c r="B338" s="241" t="n"/>
      <c r="C338" s="242" t="n"/>
      <c r="D338" s="242" t="n"/>
      <c r="E338" s="241" t="n"/>
      <c r="F338" s="241" t="n"/>
      <c r="G338" s="241" t="n"/>
    </row>
    <row r="339" ht="20" customHeight="1" s="58">
      <c r="A339" s="243" t="n"/>
      <c r="B339" s="244" t="n"/>
      <c r="C339" s="245" t="n"/>
      <c r="D339" s="245" t="n"/>
      <c r="E339" s="244" t="n"/>
      <c r="F339" s="244" t="n"/>
      <c r="G339" s="244" t="n"/>
    </row>
    <row r="340" ht="20" customHeight="1" s="58">
      <c r="A340" s="240" t="n"/>
      <c r="B340" s="241" t="n"/>
      <c r="C340" s="242" t="n"/>
      <c r="D340" s="242" t="n"/>
      <c r="E340" s="241" t="n"/>
      <c r="F340" s="241" t="n"/>
      <c r="G340" s="241" t="n"/>
    </row>
    <row r="341" ht="20" customHeight="1" s="58">
      <c r="A341" s="243" t="n"/>
      <c r="B341" s="244" t="n"/>
      <c r="C341" s="245" t="n"/>
      <c r="D341" s="245" t="n"/>
      <c r="E341" s="244" t="n"/>
      <c r="F341" s="244" t="n"/>
      <c r="G341" s="244" t="n"/>
    </row>
    <row r="342" ht="20" customHeight="1" s="58">
      <c r="A342" s="240" t="n"/>
      <c r="B342" s="241" t="n"/>
      <c r="C342" s="242" t="n"/>
      <c r="D342" s="242" t="n"/>
      <c r="E342" s="241" t="n"/>
      <c r="F342" s="241" t="n"/>
      <c r="G342" s="241" t="n"/>
    </row>
    <row r="343" ht="20" customHeight="1" s="58">
      <c r="A343" s="243" t="n"/>
      <c r="B343" s="244" t="n"/>
      <c r="C343" s="245" t="n"/>
      <c r="D343" s="245" t="n"/>
      <c r="E343" s="244" t="n"/>
      <c r="F343" s="244" t="n"/>
      <c r="G343" s="244" t="n"/>
    </row>
    <row r="344" ht="20" customHeight="1" s="58">
      <c r="A344" s="240" t="n"/>
      <c r="B344" s="241" t="n"/>
      <c r="C344" s="242" t="n"/>
      <c r="D344" s="242" t="n"/>
      <c r="E344" s="241" t="n"/>
      <c r="F344" s="241" t="n"/>
      <c r="G344" s="241" t="n"/>
    </row>
    <row r="345" ht="20" customHeight="1" s="58">
      <c r="A345" s="243" t="n"/>
      <c r="B345" s="244" t="n"/>
      <c r="C345" s="245" t="n"/>
      <c r="D345" s="245" t="n"/>
      <c r="E345" s="244" t="n"/>
      <c r="F345" s="244" t="n"/>
      <c r="G345" s="244" t="n"/>
    </row>
    <row r="346" ht="20" customHeight="1" s="58">
      <c r="A346" s="240" t="n"/>
      <c r="B346" s="241" t="n"/>
      <c r="C346" s="242" t="n"/>
      <c r="D346" s="242" t="n"/>
      <c r="E346" s="241" t="n"/>
      <c r="F346" s="241" t="n"/>
      <c r="G346" s="241" t="n"/>
    </row>
    <row r="347" ht="20" customHeight="1" s="58">
      <c r="A347" s="243" t="n"/>
      <c r="B347" s="244" t="n"/>
      <c r="C347" s="245" t="n"/>
      <c r="D347" s="245" t="n"/>
      <c r="E347" s="244" t="n"/>
      <c r="F347" s="244" t="n"/>
      <c r="G347" s="244" t="n"/>
    </row>
    <row r="348" ht="20" customHeight="1" s="58">
      <c r="A348" s="240" t="n"/>
      <c r="B348" s="241" t="n"/>
      <c r="C348" s="242" t="n"/>
      <c r="D348" s="242" t="n"/>
      <c r="E348" s="241" t="n"/>
      <c r="F348" s="241" t="n"/>
      <c r="G348" s="241" t="n"/>
    </row>
    <row r="349" ht="20" customHeight="1" s="58">
      <c r="A349" s="243" t="n"/>
      <c r="B349" s="244" t="n"/>
      <c r="C349" s="245" t="n"/>
      <c r="D349" s="245" t="n"/>
      <c r="E349" s="244" t="n"/>
      <c r="F349" s="244" t="n"/>
      <c r="G349" s="244" t="n"/>
    </row>
    <row r="350" ht="20" customHeight="1" s="58">
      <c r="A350" s="240" t="n"/>
      <c r="B350" s="241" t="n"/>
      <c r="C350" s="242" t="n"/>
      <c r="D350" s="242" t="n"/>
      <c r="E350" s="241" t="n"/>
      <c r="F350" s="241" t="n"/>
      <c r="G350" s="241" t="n"/>
    </row>
    <row r="351" ht="20" customHeight="1" s="58">
      <c r="A351" s="243" t="n"/>
      <c r="B351" s="244" t="n"/>
      <c r="C351" s="245" t="n"/>
      <c r="D351" s="245" t="n"/>
      <c r="E351" s="244" t="n"/>
      <c r="F351" s="244" t="n"/>
      <c r="G351" s="244" t="n"/>
    </row>
    <row r="352" ht="20" customHeight="1" s="58">
      <c r="A352" s="240" t="n"/>
      <c r="B352" s="241" t="n"/>
      <c r="C352" s="242" t="n"/>
      <c r="D352" s="242" t="n"/>
      <c r="E352" s="241" t="n"/>
      <c r="F352" s="241" t="n"/>
      <c r="G352" s="241" t="n"/>
    </row>
    <row r="353" ht="20" customHeight="1" s="58">
      <c r="A353" s="243" t="n"/>
      <c r="B353" s="244" t="n"/>
      <c r="C353" s="245" t="n"/>
      <c r="D353" s="245" t="n"/>
      <c r="E353" s="244" t="n"/>
      <c r="F353" s="244" t="n"/>
      <c r="G353" s="244" t="n"/>
    </row>
    <row r="354" ht="20" customHeight="1" s="58">
      <c r="A354" s="240" t="n"/>
      <c r="B354" s="241" t="n"/>
      <c r="C354" s="242" t="n"/>
      <c r="D354" s="242" t="n"/>
      <c r="E354" s="241" t="n"/>
      <c r="F354" s="241" t="n"/>
      <c r="G354" s="241" t="n"/>
    </row>
    <row r="355" ht="20" customHeight="1" s="58">
      <c r="A355" s="243" t="n"/>
      <c r="B355" s="244" t="n"/>
      <c r="C355" s="245" t="n"/>
      <c r="D355" s="245" t="n"/>
      <c r="E355" s="244" t="n"/>
      <c r="F355" s="244" t="n"/>
      <c r="G355" s="244" t="n"/>
    </row>
    <row r="356" ht="20" customHeight="1" s="58">
      <c r="A356" s="240" t="n"/>
      <c r="B356" s="241" t="n"/>
      <c r="C356" s="242" t="n"/>
      <c r="D356" s="242" t="n"/>
      <c r="E356" s="241" t="n"/>
      <c r="F356" s="241" t="n"/>
      <c r="G356" s="241" t="n"/>
    </row>
    <row r="357" ht="20" customHeight="1" s="58">
      <c r="A357" s="243" t="n"/>
      <c r="B357" s="244" t="n"/>
      <c r="C357" s="245" t="n"/>
      <c r="D357" s="245" t="n"/>
      <c r="E357" s="244" t="n"/>
      <c r="F357" s="244" t="n"/>
      <c r="G357" s="244" t="n"/>
    </row>
    <row r="358" ht="20" customHeight="1" s="58">
      <c r="A358" s="240" t="n"/>
      <c r="B358" s="241" t="n"/>
      <c r="C358" s="242" t="n"/>
      <c r="D358" s="242" t="n"/>
      <c r="E358" s="241" t="n"/>
      <c r="F358" s="241" t="n"/>
      <c r="G358" s="241" t="n"/>
    </row>
    <row r="359" ht="20" customHeight="1" s="58">
      <c r="A359" s="243" t="n"/>
      <c r="B359" s="244" t="n"/>
      <c r="C359" s="245" t="n"/>
      <c r="D359" s="245" t="n"/>
      <c r="E359" s="244" t="n"/>
      <c r="F359" s="244" t="n"/>
      <c r="G359" s="244" t="n"/>
    </row>
    <row r="360" ht="20" customHeight="1" s="58">
      <c r="A360" s="240" t="n"/>
      <c r="B360" s="241" t="n"/>
      <c r="C360" s="242" t="n"/>
      <c r="D360" s="242" t="n"/>
      <c r="E360" s="241" t="n"/>
      <c r="F360" s="241" t="n"/>
      <c r="G360" s="241" t="n"/>
    </row>
    <row r="361" ht="20" customHeight="1" s="58">
      <c r="A361" s="243" t="n"/>
      <c r="B361" s="244" t="n"/>
      <c r="C361" s="245" t="n"/>
      <c r="D361" s="245" t="n"/>
      <c r="E361" s="244" t="n"/>
      <c r="F361" s="244" t="n"/>
      <c r="G361" s="244" t="n"/>
    </row>
    <row r="362" ht="20" customHeight="1" s="58">
      <c r="A362" s="240" t="n"/>
      <c r="B362" s="241" t="n"/>
      <c r="C362" s="242" t="n"/>
      <c r="D362" s="242" t="n"/>
      <c r="E362" s="241" t="n"/>
      <c r="F362" s="241" t="n"/>
      <c r="G362" s="241" t="n"/>
    </row>
    <row r="363" ht="20" customHeight="1" s="58">
      <c r="A363" s="243" t="n"/>
      <c r="B363" s="244" t="n"/>
      <c r="C363" s="245" t="n"/>
      <c r="D363" s="245" t="n"/>
      <c r="E363" s="244" t="n"/>
      <c r="F363" s="244" t="n"/>
      <c r="G363" s="244" t="n"/>
    </row>
    <row r="364" ht="20" customHeight="1" s="58">
      <c r="A364" s="240" t="n"/>
      <c r="B364" s="241" t="n"/>
      <c r="C364" s="242" t="n"/>
      <c r="D364" s="242" t="n"/>
      <c r="E364" s="241" t="n"/>
      <c r="F364" s="241" t="n"/>
      <c r="G364" s="241" t="n"/>
    </row>
    <row r="365" ht="20" customHeight="1" s="58">
      <c r="A365" s="243" t="n"/>
      <c r="B365" s="244" t="n"/>
      <c r="C365" s="245" t="n"/>
      <c r="D365" s="245" t="n"/>
      <c r="E365" s="244" t="n"/>
      <c r="F365" s="244" t="n"/>
      <c r="G365" s="244" t="n"/>
    </row>
    <row r="366" ht="20" customHeight="1" s="58">
      <c r="A366" s="240" t="n"/>
      <c r="B366" s="241" t="n"/>
      <c r="C366" s="242" t="n"/>
      <c r="D366" s="242" t="n"/>
      <c r="E366" s="241" t="n"/>
      <c r="F366" s="241" t="n"/>
      <c r="G366" s="241" t="n"/>
    </row>
    <row r="367" ht="20" customHeight="1" s="58">
      <c r="A367" s="243" t="n"/>
      <c r="B367" s="244" t="n"/>
      <c r="C367" s="245" t="n"/>
      <c r="D367" s="245" t="n"/>
      <c r="E367" s="244" t="n"/>
      <c r="F367" s="244" t="n"/>
      <c r="G367" s="244" t="n"/>
    </row>
    <row r="368" ht="20" customHeight="1" s="58">
      <c r="A368" s="240" t="n"/>
      <c r="B368" s="241" t="n"/>
      <c r="C368" s="242" t="n"/>
      <c r="D368" s="242" t="n"/>
      <c r="E368" s="241" t="n"/>
      <c r="F368" s="241" t="n"/>
      <c r="G368" s="241" t="n"/>
    </row>
    <row r="369" ht="20" customHeight="1" s="58">
      <c r="A369" s="243" t="n"/>
      <c r="B369" s="244" t="n"/>
      <c r="C369" s="245" t="n"/>
      <c r="D369" s="245" t="n"/>
      <c r="E369" s="244" t="n"/>
      <c r="F369" s="244" t="n"/>
      <c r="G369" s="244" t="n"/>
    </row>
    <row r="370" ht="20" customHeight="1" s="58">
      <c r="A370" s="240" t="n"/>
      <c r="B370" s="241" t="n"/>
      <c r="C370" s="242" t="n"/>
      <c r="D370" s="242" t="n"/>
      <c r="E370" s="241" t="n"/>
      <c r="F370" s="241" t="n"/>
      <c r="G370" s="241" t="n"/>
    </row>
    <row r="371" ht="20" customHeight="1" s="58">
      <c r="A371" s="243" t="n"/>
      <c r="B371" s="244" t="n"/>
      <c r="C371" s="245" t="n"/>
      <c r="D371" s="245" t="n"/>
      <c r="E371" s="244" t="n"/>
      <c r="F371" s="244" t="n"/>
      <c r="G371" s="244" t="n"/>
    </row>
    <row r="372" ht="20" customHeight="1" s="58">
      <c r="A372" s="240" t="n"/>
      <c r="B372" s="241" t="n"/>
      <c r="C372" s="242" t="n"/>
      <c r="D372" s="242" t="n"/>
      <c r="E372" s="241" t="n"/>
      <c r="F372" s="241" t="n"/>
      <c r="G372" s="241" t="n"/>
    </row>
    <row r="373" ht="20" customHeight="1" s="58">
      <c r="A373" s="243" t="n"/>
      <c r="B373" s="244" t="n"/>
      <c r="C373" s="245" t="n"/>
      <c r="D373" s="245" t="n"/>
      <c r="E373" s="244" t="n"/>
      <c r="F373" s="244" t="n"/>
      <c r="G373" s="244" t="n"/>
    </row>
    <row r="374" ht="20" customHeight="1" s="58">
      <c r="A374" s="240" t="n"/>
      <c r="B374" s="241" t="n"/>
      <c r="C374" s="242" t="n"/>
      <c r="D374" s="242" t="n"/>
      <c r="E374" s="241" t="n"/>
      <c r="F374" s="241" t="n"/>
      <c r="G374" s="241" t="n"/>
    </row>
    <row r="375" ht="20" customHeight="1" s="58">
      <c r="A375" s="243" t="n"/>
      <c r="B375" s="244" t="n"/>
      <c r="C375" s="245" t="n"/>
      <c r="D375" s="245" t="n"/>
      <c r="E375" s="244" t="n"/>
      <c r="F375" s="244" t="n"/>
      <c r="G375" s="244" t="n"/>
    </row>
    <row r="376" ht="20" customHeight="1" s="58">
      <c r="A376" s="240" t="n"/>
      <c r="B376" s="241" t="n"/>
      <c r="C376" s="242" t="n"/>
      <c r="D376" s="242" t="n"/>
      <c r="E376" s="241" t="n"/>
      <c r="F376" s="241" t="n"/>
      <c r="G376" s="241" t="n"/>
    </row>
    <row r="377" ht="20" customHeight="1" s="58">
      <c r="A377" s="243" t="n"/>
      <c r="B377" s="244" t="n"/>
      <c r="C377" s="245" t="n"/>
      <c r="D377" s="245" t="n"/>
      <c r="E377" s="244" t="n"/>
      <c r="F377" s="244" t="n"/>
      <c r="G377" s="244" t="n"/>
    </row>
    <row r="378" ht="20" customHeight="1" s="58">
      <c r="A378" s="240" t="n"/>
      <c r="B378" s="241" t="n"/>
      <c r="C378" s="242" t="n"/>
      <c r="D378" s="242" t="n"/>
      <c r="E378" s="241" t="n"/>
      <c r="F378" s="241" t="n"/>
      <c r="G378" s="241" t="n"/>
    </row>
    <row r="379" ht="20" customHeight="1" s="58">
      <c r="A379" s="243" t="n"/>
      <c r="B379" s="244" t="n"/>
      <c r="C379" s="245" t="n"/>
      <c r="D379" s="245" t="n"/>
      <c r="E379" s="244" t="n"/>
      <c r="F379" s="244" t="n"/>
      <c r="G379" s="244" t="n"/>
    </row>
    <row r="380" ht="20" customHeight="1" s="58">
      <c r="A380" s="240" t="n"/>
      <c r="B380" s="241" t="n"/>
      <c r="C380" s="242" t="n"/>
      <c r="D380" s="242" t="n"/>
      <c r="E380" s="241" t="n"/>
      <c r="F380" s="241" t="n"/>
      <c r="G380" s="241" t="n"/>
    </row>
    <row r="381" ht="20" customHeight="1" s="58">
      <c r="A381" s="243" t="n"/>
      <c r="B381" s="244" t="n"/>
      <c r="C381" s="245" t="n"/>
      <c r="D381" s="245" t="n"/>
      <c r="E381" s="244" t="n"/>
      <c r="F381" s="244" t="n"/>
      <c r="G381" s="244" t="n"/>
    </row>
    <row r="382" ht="20" customHeight="1" s="58">
      <c r="A382" s="240" t="n"/>
      <c r="B382" s="241" t="n"/>
      <c r="C382" s="242" t="n"/>
      <c r="D382" s="242" t="n"/>
      <c r="E382" s="241" t="n"/>
      <c r="F382" s="241" t="n"/>
      <c r="G382" s="241" t="n"/>
    </row>
    <row r="383" ht="20" customHeight="1" s="58">
      <c r="A383" s="243" t="n"/>
      <c r="B383" s="244" t="n"/>
      <c r="C383" s="245" t="n"/>
      <c r="D383" s="245" t="n"/>
      <c r="E383" s="244" t="n"/>
      <c r="F383" s="244" t="n"/>
      <c r="G383" s="244" t="n"/>
    </row>
    <row r="384" ht="20" customHeight="1" s="58">
      <c r="A384" s="240" t="n"/>
      <c r="B384" s="241" t="n"/>
      <c r="C384" s="242" t="n"/>
      <c r="D384" s="242" t="n"/>
      <c r="E384" s="241" t="n"/>
      <c r="F384" s="241" t="n"/>
      <c r="G384" s="241" t="n"/>
    </row>
    <row r="385" ht="20" customHeight="1" s="58">
      <c r="A385" s="243" t="n"/>
      <c r="B385" s="244" t="n"/>
      <c r="C385" s="245" t="n"/>
      <c r="D385" s="245" t="n"/>
      <c r="E385" s="244" t="n"/>
      <c r="F385" s="244" t="n"/>
      <c r="G385" s="244" t="n"/>
    </row>
    <row r="386" ht="20" customHeight="1" s="58">
      <c r="A386" s="240" t="n"/>
      <c r="B386" s="241" t="n"/>
      <c r="C386" s="242" t="n"/>
      <c r="D386" s="242" t="n"/>
      <c r="E386" s="241" t="n"/>
      <c r="F386" s="241" t="n"/>
      <c r="G386" s="241" t="n"/>
    </row>
    <row r="387" ht="20" customHeight="1" s="58">
      <c r="A387" s="243" t="n"/>
      <c r="B387" s="244" t="n"/>
      <c r="C387" s="245" t="n"/>
      <c r="D387" s="245" t="n"/>
      <c r="E387" s="244" t="n"/>
      <c r="F387" s="244" t="n"/>
      <c r="G387" s="244" t="n"/>
    </row>
    <row r="388" ht="20" customHeight="1" s="58">
      <c r="A388" s="240" t="n"/>
      <c r="B388" s="241" t="n"/>
      <c r="C388" s="242" t="n"/>
      <c r="D388" s="242" t="n"/>
      <c r="E388" s="241" t="n"/>
      <c r="F388" s="241" t="n"/>
      <c r="G388" s="241" t="n"/>
    </row>
    <row r="389" ht="20" customHeight="1" s="58">
      <c r="A389" s="243" t="n"/>
      <c r="B389" s="244" t="n"/>
      <c r="C389" s="245" t="n"/>
      <c r="D389" s="245" t="n"/>
      <c r="E389" s="244" t="n"/>
      <c r="F389" s="244" t="n"/>
      <c r="G389" s="244" t="n"/>
    </row>
    <row r="390" ht="20" customHeight="1" s="58">
      <c r="A390" s="240" t="n"/>
      <c r="B390" s="241" t="n"/>
      <c r="C390" s="242" t="n"/>
      <c r="D390" s="242" t="n"/>
      <c r="E390" s="241" t="n"/>
      <c r="F390" s="241" t="n"/>
      <c r="G390" s="241" t="n"/>
    </row>
    <row r="391" ht="20" customHeight="1" s="58">
      <c r="A391" s="243" t="n"/>
      <c r="B391" s="244" t="n"/>
      <c r="C391" s="245" t="n"/>
      <c r="D391" s="245" t="n"/>
      <c r="E391" s="244" t="n"/>
      <c r="F391" s="244" t="n"/>
      <c r="G391" s="244" t="n"/>
    </row>
    <row r="392" ht="20" customHeight="1" s="58">
      <c r="A392" s="240" t="n"/>
      <c r="B392" s="241" t="n"/>
      <c r="C392" s="242" t="n"/>
      <c r="D392" s="242" t="n"/>
      <c r="E392" s="241" t="n"/>
      <c r="F392" s="241" t="n"/>
      <c r="G392" s="241" t="n"/>
    </row>
    <row r="393" ht="20" customHeight="1" s="58">
      <c r="A393" s="243" t="n"/>
      <c r="B393" s="244" t="n"/>
      <c r="C393" s="245" t="n"/>
      <c r="D393" s="245" t="n"/>
      <c r="E393" s="244" t="n"/>
      <c r="F393" s="244" t="n"/>
      <c r="G393" s="244" t="n"/>
    </row>
    <row r="394" ht="20" customHeight="1" s="58">
      <c r="A394" s="240" t="n"/>
      <c r="B394" s="241" t="n"/>
      <c r="C394" s="242" t="n"/>
      <c r="D394" s="242" t="n"/>
      <c r="E394" s="241" t="n"/>
      <c r="F394" s="241" t="n"/>
      <c r="G394" s="241" t="n"/>
    </row>
    <row r="395" ht="20" customHeight="1" s="58">
      <c r="A395" s="243" t="n"/>
      <c r="B395" s="244" t="n"/>
      <c r="C395" s="245" t="n"/>
      <c r="D395" s="245" t="n"/>
      <c r="E395" s="244" t="n"/>
      <c r="F395" s="244" t="n"/>
      <c r="G395" s="244" t="n"/>
    </row>
    <row r="396" ht="20" customHeight="1" s="58">
      <c r="A396" s="240" t="n"/>
      <c r="B396" s="241" t="n"/>
      <c r="C396" s="242" t="n"/>
      <c r="D396" s="242" t="n"/>
      <c r="E396" s="241" t="n"/>
      <c r="F396" s="241" t="n"/>
      <c r="G396" s="241" t="n"/>
    </row>
    <row r="397" ht="20" customHeight="1" s="58">
      <c r="A397" s="243" t="n"/>
      <c r="B397" s="244" t="n"/>
      <c r="C397" s="245" t="n"/>
      <c r="D397" s="245" t="n"/>
      <c r="E397" s="244" t="n"/>
      <c r="F397" s="244" t="n"/>
      <c r="G397" s="244" t="n"/>
    </row>
    <row r="398" ht="20" customHeight="1" s="58">
      <c r="A398" s="240" t="n"/>
      <c r="B398" s="241" t="n"/>
      <c r="C398" s="242" t="n"/>
      <c r="D398" s="242" t="n"/>
      <c r="E398" s="241" t="n"/>
      <c r="F398" s="241" t="n"/>
      <c r="G398" s="241" t="n"/>
    </row>
    <row r="399" ht="20" customHeight="1" s="58">
      <c r="A399" s="243" t="n"/>
      <c r="B399" s="244" t="n"/>
      <c r="C399" s="245" t="n"/>
      <c r="D399" s="245" t="n"/>
      <c r="E399" s="244" t="n"/>
      <c r="F399" s="244" t="n"/>
      <c r="G399" s="244" t="n"/>
    </row>
    <row r="400" ht="20" customHeight="1" s="58">
      <c r="A400" s="240" t="n"/>
      <c r="B400" s="241" t="n"/>
      <c r="C400" s="242" t="n"/>
      <c r="D400" s="242" t="n"/>
      <c r="E400" s="241" t="n"/>
      <c r="F400" s="241" t="n"/>
      <c r="G400" s="241" t="n"/>
    </row>
    <row r="401" ht="20" customHeight="1" s="58">
      <c r="A401" s="243" t="n"/>
      <c r="B401" s="244" t="n"/>
      <c r="C401" s="245" t="n"/>
      <c r="D401" s="245" t="n"/>
      <c r="E401" s="244" t="n"/>
      <c r="F401" s="244" t="n"/>
      <c r="G401" s="244" t="n"/>
    </row>
    <row r="402" ht="20" customHeight="1" s="58">
      <c r="A402" s="240" t="n"/>
      <c r="B402" s="241" t="n"/>
      <c r="C402" s="242" t="n"/>
      <c r="D402" s="242" t="n"/>
      <c r="E402" s="241" t="n"/>
      <c r="F402" s="241" t="n"/>
      <c r="G402" s="241" t="n"/>
    </row>
    <row r="403" ht="20" customHeight="1" s="58">
      <c r="A403" s="243" t="n"/>
      <c r="B403" s="244" t="n"/>
      <c r="C403" s="245" t="n"/>
      <c r="D403" s="245" t="n"/>
      <c r="E403" s="244" t="n"/>
      <c r="F403" s="244" t="n"/>
      <c r="G403" s="244" t="n"/>
    </row>
    <row r="404" ht="20" customHeight="1" s="58">
      <c r="A404" s="240" t="n"/>
      <c r="B404" s="241" t="n"/>
      <c r="C404" s="242" t="n"/>
      <c r="D404" s="242" t="n"/>
      <c r="E404" s="241" t="n"/>
      <c r="F404" s="241" t="n"/>
      <c r="G404" s="241" t="n"/>
    </row>
    <row r="405" ht="20" customHeight="1" s="58">
      <c r="A405" s="243" t="n"/>
      <c r="B405" s="244" t="n"/>
      <c r="C405" s="245" t="n"/>
      <c r="D405" s="245" t="n"/>
      <c r="E405" s="244" t="n"/>
      <c r="F405" s="244" t="n"/>
      <c r="G405" s="244" t="n"/>
    </row>
    <row r="406" ht="20" customHeight="1" s="58">
      <c r="A406" s="240" t="n"/>
      <c r="B406" s="241" t="n"/>
      <c r="C406" s="242" t="n"/>
      <c r="D406" s="242" t="n"/>
      <c r="E406" s="241" t="n"/>
      <c r="F406" s="241" t="n"/>
      <c r="G406" s="241" t="n"/>
    </row>
    <row r="407" ht="20" customHeight="1" s="58">
      <c r="A407" s="243" t="n"/>
      <c r="B407" s="244" t="n"/>
      <c r="C407" s="245" t="n"/>
      <c r="D407" s="245" t="n"/>
      <c r="E407" s="244" t="n"/>
      <c r="F407" s="244" t="n"/>
      <c r="G407" s="244" t="n"/>
    </row>
    <row r="408" ht="20" customHeight="1" s="58">
      <c r="A408" s="240" t="n"/>
      <c r="B408" s="241" t="n"/>
      <c r="C408" s="242" t="n"/>
      <c r="D408" s="242" t="n"/>
      <c r="E408" s="241" t="n"/>
      <c r="F408" s="241" t="n"/>
      <c r="G408" s="241" t="n"/>
    </row>
    <row r="409" ht="20" customHeight="1" s="58">
      <c r="A409" s="243" t="n"/>
      <c r="B409" s="244" t="n"/>
      <c r="C409" s="245" t="n"/>
      <c r="D409" s="245" t="n"/>
      <c r="E409" s="244" t="n"/>
      <c r="F409" s="244" t="n"/>
      <c r="G409" s="244" t="n"/>
    </row>
    <row r="410" ht="20" customHeight="1" s="58">
      <c r="A410" s="240" t="n"/>
      <c r="B410" s="241" t="n"/>
      <c r="C410" s="242" t="n"/>
      <c r="D410" s="242" t="n"/>
      <c r="E410" s="241" t="n"/>
      <c r="F410" s="241" t="n"/>
      <c r="G410" s="241" t="n"/>
    </row>
    <row r="411" ht="20" customHeight="1" s="58">
      <c r="A411" s="243" t="n"/>
      <c r="B411" s="244" t="n"/>
      <c r="C411" s="245" t="n"/>
      <c r="D411" s="245" t="n"/>
      <c r="E411" s="244" t="n"/>
      <c r="F411" s="244" t="n"/>
      <c r="G411" s="244" t="n"/>
    </row>
    <row r="412" ht="20" customHeight="1" s="58">
      <c r="A412" s="240" t="n"/>
      <c r="B412" s="241" t="n"/>
      <c r="C412" s="242" t="n"/>
      <c r="D412" s="242" t="n"/>
      <c r="E412" s="241" t="n"/>
      <c r="F412" s="241" t="n"/>
      <c r="G412" s="241" t="n"/>
    </row>
    <row r="413" ht="20" customHeight="1" s="58">
      <c r="A413" s="243" t="n"/>
      <c r="B413" s="244" t="n"/>
      <c r="C413" s="245" t="n"/>
      <c r="D413" s="245" t="n"/>
      <c r="E413" s="244" t="n"/>
      <c r="F413" s="244" t="n"/>
      <c r="G413" s="244" t="n"/>
    </row>
    <row r="414" ht="20" customHeight="1" s="58">
      <c r="A414" s="240" t="n"/>
      <c r="B414" s="241" t="n"/>
      <c r="C414" s="242" t="n"/>
      <c r="D414" s="242" t="n"/>
      <c r="E414" s="241" t="n"/>
      <c r="F414" s="241" t="n"/>
      <c r="G414" s="241" t="n"/>
    </row>
    <row r="415" ht="20" customHeight="1" s="58">
      <c r="A415" s="243" t="n"/>
      <c r="B415" s="244" t="n"/>
      <c r="C415" s="245" t="n"/>
      <c r="D415" s="245" t="n"/>
      <c r="E415" s="244" t="n"/>
      <c r="F415" s="244" t="n"/>
      <c r="G415" s="244" t="n"/>
    </row>
    <row r="416" ht="20" customHeight="1" s="58">
      <c r="A416" s="240" t="n"/>
      <c r="B416" s="241" t="n"/>
      <c r="C416" s="242" t="n"/>
      <c r="D416" s="242" t="n"/>
      <c r="E416" s="241" t="n"/>
      <c r="F416" s="241" t="n"/>
      <c r="G416" s="241" t="n"/>
    </row>
    <row r="417" ht="20" customHeight="1" s="58">
      <c r="A417" s="243" t="n"/>
      <c r="B417" s="244" t="n"/>
      <c r="C417" s="245" t="n"/>
      <c r="D417" s="245" t="n"/>
      <c r="E417" s="244" t="n"/>
      <c r="F417" s="244" t="n"/>
      <c r="G417" s="244" t="n"/>
    </row>
    <row r="418" ht="20" customHeight="1" s="58">
      <c r="A418" s="240" t="n"/>
      <c r="B418" s="241" t="n"/>
      <c r="C418" s="242" t="n"/>
      <c r="D418" s="242" t="n"/>
      <c r="E418" s="241" t="n"/>
      <c r="F418" s="241" t="n"/>
      <c r="G418" s="241" t="n"/>
    </row>
    <row r="419" ht="20" customHeight="1" s="58">
      <c r="A419" s="243" t="n"/>
      <c r="B419" s="244" t="n"/>
      <c r="C419" s="245" t="n"/>
      <c r="D419" s="245" t="n"/>
      <c r="E419" s="244" t="n"/>
      <c r="F419" s="244" t="n"/>
      <c r="G419" s="244" t="n"/>
    </row>
    <row r="420" ht="20" customHeight="1" s="58">
      <c r="A420" s="240" t="n"/>
      <c r="B420" s="241" t="n"/>
      <c r="C420" s="242" t="n"/>
      <c r="D420" s="242" t="n"/>
      <c r="E420" s="241" t="n"/>
      <c r="F420" s="241" t="n"/>
      <c r="G420" s="241" t="n"/>
    </row>
    <row r="421" ht="20" customHeight="1" s="58">
      <c r="A421" s="243" t="n"/>
      <c r="B421" s="244" t="n"/>
      <c r="C421" s="245" t="n"/>
      <c r="D421" s="245" t="n"/>
      <c r="E421" s="244" t="n"/>
      <c r="F421" s="244" t="n"/>
      <c r="G421" s="244" t="n"/>
    </row>
    <row r="422" ht="20" customHeight="1" s="58">
      <c r="A422" s="240" t="n"/>
      <c r="B422" s="241" t="n"/>
      <c r="C422" s="242" t="n"/>
      <c r="D422" s="242" t="n"/>
      <c r="E422" s="241" t="n"/>
      <c r="F422" s="241" t="n"/>
      <c r="G422" s="241" t="n"/>
    </row>
    <row r="423" ht="20" customHeight="1" s="58">
      <c r="A423" s="243" t="n"/>
      <c r="B423" s="244" t="n"/>
      <c r="C423" s="245" t="n"/>
      <c r="D423" s="245" t="n"/>
      <c r="E423" s="244" t="n"/>
      <c r="F423" s="244" t="n"/>
      <c r="G423" s="244" t="n"/>
    </row>
    <row r="424" ht="20" customHeight="1" s="58">
      <c r="A424" s="240" t="n"/>
      <c r="B424" s="241" t="n"/>
      <c r="C424" s="242" t="n"/>
      <c r="D424" s="242" t="n"/>
      <c r="E424" s="241" t="n"/>
      <c r="F424" s="241" t="n"/>
      <c r="G424" s="241" t="n"/>
    </row>
    <row r="425" ht="20" customHeight="1" s="58">
      <c r="A425" s="243" t="n"/>
      <c r="B425" s="244" t="n"/>
      <c r="C425" s="245" t="n"/>
      <c r="D425" s="245" t="n"/>
      <c r="E425" s="244" t="n"/>
      <c r="F425" s="244" t="n"/>
      <c r="G425" s="244" t="n"/>
    </row>
    <row r="426" ht="20" customHeight="1" s="58">
      <c r="A426" s="240" t="n"/>
      <c r="B426" s="241" t="n"/>
      <c r="C426" s="242" t="n"/>
      <c r="D426" s="242" t="n"/>
      <c r="E426" s="241" t="n"/>
      <c r="F426" s="241" t="n"/>
      <c r="G426" s="241" t="n"/>
    </row>
    <row r="427" ht="20" customHeight="1" s="58">
      <c r="A427" s="243" t="n"/>
      <c r="B427" s="244" t="n"/>
      <c r="C427" s="245" t="n"/>
      <c r="D427" s="245" t="n"/>
      <c r="E427" s="244" t="n"/>
      <c r="F427" s="244" t="n"/>
      <c r="G427" s="244" t="n"/>
    </row>
    <row r="428" ht="20" customHeight="1" s="58">
      <c r="A428" s="240" t="n"/>
      <c r="B428" s="241" t="n"/>
      <c r="C428" s="242" t="n"/>
      <c r="D428" s="242" t="n"/>
      <c r="E428" s="241" t="n"/>
      <c r="F428" s="241" t="n"/>
      <c r="G428" s="241" t="n"/>
    </row>
    <row r="429" ht="20" customHeight="1" s="58">
      <c r="A429" s="243" t="n"/>
      <c r="B429" s="244" t="n"/>
      <c r="C429" s="245" t="n"/>
      <c r="D429" s="245" t="n"/>
      <c r="E429" s="244" t="n"/>
      <c r="F429" s="244" t="n"/>
      <c r="G429" s="244" t="n"/>
    </row>
    <row r="430" ht="20" customHeight="1" s="58">
      <c r="A430" s="240" t="n"/>
      <c r="B430" s="241" t="n"/>
      <c r="C430" s="242" t="n"/>
      <c r="D430" s="242" t="n"/>
      <c r="E430" s="241" t="n"/>
      <c r="F430" s="241" t="n"/>
      <c r="G430" s="241" t="n"/>
    </row>
    <row r="431" ht="20" customHeight="1" s="58">
      <c r="A431" s="243" t="n"/>
      <c r="B431" s="244" t="n"/>
      <c r="C431" s="245" t="n"/>
      <c r="D431" s="245" t="n"/>
      <c r="E431" s="244" t="n"/>
      <c r="F431" s="244" t="n"/>
      <c r="G431" s="244" t="n"/>
    </row>
    <row r="432" ht="20" customHeight="1" s="58">
      <c r="A432" s="240" t="n"/>
      <c r="B432" s="241" t="n"/>
      <c r="C432" s="242" t="n"/>
      <c r="D432" s="242" t="n"/>
      <c r="E432" s="241" t="n"/>
      <c r="F432" s="241" t="n"/>
      <c r="G432" s="241" t="n"/>
    </row>
    <row r="433" ht="20" customHeight="1" s="58">
      <c r="A433" s="243" t="n"/>
      <c r="B433" s="244" t="n"/>
      <c r="C433" s="245" t="n"/>
      <c r="D433" s="245" t="n"/>
      <c r="E433" s="244" t="n"/>
      <c r="F433" s="244" t="n"/>
      <c r="G433" s="244" t="n"/>
    </row>
    <row r="434" ht="20" customHeight="1" s="58">
      <c r="A434" s="240" t="n"/>
      <c r="B434" s="241" t="n"/>
      <c r="C434" s="242" t="n"/>
      <c r="D434" s="242" t="n"/>
      <c r="E434" s="241" t="n"/>
      <c r="F434" s="241" t="n"/>
      <c r="G434" s="241" t="n"/>
    </row>
    <row r="435" ht="20" customHeight="1" s="58">
      <c r="A435" s="243" t="n"/>
      <c r="B435" s="244" t="n"/>
      <c r="C435" s="245" t="n"/>
      <c r="D435" s="245" t="n"/>
      <c r="E435" s="244" t="n"/>
      <c r="F435" s="244" t="n"/>
      <c r="G435" s="244" t="n"/>
    </row>
    <row r="436" ht="20" customHeight="1" s="58">
      <c r="A436" s="240" t="n"/>
      <c r="B436" s="241" t="n"/>
      <c r="C436" s="242" t="n"/>
      <c r="D436" s="242" t="n"/>
      <c r="E436" s="241" t="n"/>
      <c r="F436" s="241" t="n"/>
      <c r="G436" s="241" t="n"/>
    </row>
    <row r="437" ht="20" customHeight="1" s="58">
      <c r="A437" s="243" t="n"/>
      <c r="B437" s="244" t="n"/>
      <c r="C437" s="245" t="n"/>
      <c r="D437" s="245" t="n"/>
      <c r="E437" s="244" t="n"/>
      <c r="F437" s="244" t="n"/>
      <c r="G437" s="244" t="n"/>
    </row>
    <row r="438" ht="20" customHeight="1" s="58">
      <c r="A438" s="240" t="n"/>
      <c r="B438" s="241" t="n"/>
      <c r="C438" s="242" t="n"/>
      <c r="D438" s="242" t="n"/>
      <c r="E438" s="241" t="n"/>
      <c r="F438" s="241" t="n"/>
      <c r="G438" s="241" t="n"/>
    </row>
    <row r="439" ht="20" customHeight="1" s="58">
      <c r="A439" s="243" t="n"/>
      <c r="B439" s="244" t="n"/>
      <c r="C439" s="245" t="n"/>
      <c r="D439" s="245" t="n"/>
      <c r="E439" s="244" t="n"/>
      <c r="F439" s="244" t="n"/>
      <c r="G439" s="244" t="n"/>
    </row>
    <row r="440" ht="20" customHeight="1" s="58">
      <c r="A440" s="240" t="n"/>
      <c r="B440" s="241" t="n"/>
      <c r="C440" s="242" t="n"/>
      <c r="D440" s="242" t="n"/>
      <c r="E440" s="241" t="n"/>
      <c r="F440" s="241" t="n"/>
      <c r="G440" s="241" t="n"/>
    </row>
    <row r="441" ht="20" customHeight="1" s="58">
      <c r="A441" s="243" t="n"/>
      <c r="B441" s="244" t="n"/>
      <c r="C441" s="245" t="n"/>
      <c r="D441" s="245" t="n"/>
      <c r="E441" s="244" t="n"/>
      <c r="F441" s="244" t="n"/>
      <c r="G441" s="244" t="n"/>
    </row>
    <row r="442" ht="20" customHeight="1" s="58">
      <c r="A442" s="240" t="n"/>
      <c r="B442" s="241" t="n"/>
      <c r="C442" s="242" t="n"/>
      <c r="D442" s="242" t="n"/>
      <c r="E442" s="241" t="n"/>
      <c r="F442" s="241" t="n"/>
      <c r="G442" s="241" t="n"/>
    </row>
    <row r="443" ht="20" customHeight="1" s="58">
      <c r="A443" s="243" t="n"/>
      <c r="B443" s="244" t="n"/>
      <c r="C443" s="245" t="n"/>
      <c r="D443" s="245" t="n"/>
      <c r="E443" s="244" t="n"/>
      <c r="F443" s="244" t="n"/>
      <c r="G443" s="244" t="n"/>
    </row>
    <row r="444" ht="20" customHeight="1" s="58">
      <c r="A444" s="240" t="n"/>
      <c r="B444" s="241" t="n"/>
      <c r="C444" s="242" t="n"/>
      <c r="D444" s="242" t="n"/>
      <c r="E444" s="241" t="n"/>
      <c r="F444" s="241" t="n"/>
      <c r="G444" s="241" t="n"/>
    </row>
    <row r="445" ht="20" customHeight="1" s="58">
      <c r="A445" s="243" t="n"/>
      <c r="B445" s="244" t="n"/>
      <c r="C445" s="245" t="n"/>
      <c r="D445" s="245" t="n"/>
      <c r="E445" s="244" t="n"/>
      <c r="F445" s="244" t="n"/>
      <c r="G445" s="244" t="n"/>
    </row>
    <row r="446" ht="20" customHeight="1" s="58">
      <c r="A446" s="240" t="n"/>
      <c r="B446" s="241" t="n"/>
      <c r="C446" s="242" t="n"/>
      <c r="D446" s="242" t="n"/>
      <c r="E446" s="241" t="n"/>
      <c r="F446" s="241" t="n"/>
      <c r="G446" s="241" t="n"/>
    </row>
    <row r="447" ht="20" customHeight="1" s="58">
      <c r="A447" s="243" t="n"/>
      <c r="B447" s="244" t="n"/>
      <c r="C447" s="245" t="n"/>
      <c r="D447" s="245" t="n"/>
      <c r="E447" s="244" t="n"/>
      <c r="F447" s="244" t="n"/>
      <c r="G447" s="244" t="n"/>
    </row>
    <row r="448" ht="20" customHeight="1" s="58">
      <c r="A448" s="240" t="n"/>
      <c r="B448" s="241" t="n"/>
      <c r="C448" s="242" t="n"/>
      <c r="D448" s="242" t="n"/>
      <c r="E448" s="241" t="n"/>
      <c r="F448" s="241" t="n"/>
      <c r="G448" s="241" t="n"/>
    </row>
    <row r="449" ht="20" customHeight="1" s="58">
      <c r="A449" s="243" t="n"/>
      <c r="B449" s="244" t="n"/>
      <c r="C449" s="245" t="n"/>
      <c r="D449" s="245" t="n"/>
      <c r="E449" s="244" t="n"/>
      <c r="F449" s="244" t="n"/>
      <c r="G449" s="244" t="n"/>
    </row>
    <row r="450" ht="20" customHeight="1" s="58">
      <c r="A450" s="240" t="n"/>
      <c r="B450" s="241" t="n"/>
      <c r="C450" s="242" t="n"/>
      <c r="D450" s="242" t="n"/>
      <c r="E450" s="241" t="n"/>
      <c r="F450" s="241" t="n"/>
      <c r="G450" s="241" t="n"/>
    </row>
    <row r="451" ht="20" customHeight="1" s="58">
      <c r="A451" s="243" t="n"/>
      <c r="B451" s="244" t="n"/>
      <c r="C451" s="245" t="n"/>
      <c r="D451" s="245" t="n"/>
      <c r="E451" s="244" t="n"/>
      <c r="F451" s="244" t="n"/>
      <c r="G451" s="244" t="n"/>
    </row>
    <row r="452" ht="20" customHeight="1" s="58">
      <c r="A452" s="240" t="n"/>
      <c r="B452" s="241" t="n"/>
      <c r="C452" s="242" t="n"/>
      <c r="D452" s="242" t="n"/>
      <c r="E452" s="241" t="n"/>
      <c r="F452" s="241" t="n"/>
      <c r="G452" s="241" t="n"/>
    </row>
    <row r="453" ht="20" customHeight="1" s="58">
      <c r="A453" s="243" t="n"/>
      <c r="B453" s="244" t="n"/>
      <c r="C453" s="245" t="n"/>
      <c r="D453" s="245" t="n"/>
      <c r="E453" s="244" t="n"/>
      <c r="F453" s="244" t="n"/>
      <c r="G453" s="244" t="n"/>
    </row>
    <row r="454" ht="20" customHeight="1" s="58">
      <c r="A454" s="240" t="n"/>
      <c r="B454" s="241" t="n"/>
      <c r="C454" s="242" t="n"/>
      <c r="D454" s="242" t="n"/>
      <c r="E454" s="241" t="n"/>
      <c r="F454" s="241" t="n"/>
      <c r="G454" s="241" t="n"/>
    </row>
    <row r="455" ht="20" customHeight="1" s="58">
      <c r="A455" s="243" t="n"/>
      <c r="B455" s="244" t="n"/>
      <c r="C455" s="245" t="n"/>
      <c r="D455" s="245" t="n"/>
      <c r="E455" s="244" t="n"/>
      <c r="F455" s="244" t="n"/>
      <c r="G455" s="244" t="n"/>
    </row>
    <row r="456" ht="20" customHeight="1" s="58">
      <c r="A456" s="240" t="n"/>
      <c r="B456" s="241" t="n"/>
      <c r="C456" s="242" t="n"/>
      <c r="D456" s="242" t="n"/>
      <c r="E456" s="241" t="n"/>
      <c r="F456" s="241" t="n"/>
      <c r="G456" s="241" t="n"/>
    </row>
    <row r="457" ht="20" customHeight="1" s="58">
      <c r="A457" s="243" t="n"/>
      <c r="B457" s="244" t="n"/>
      <c r="C457" s="245" t="n"/>
      <c r="D457" s="245" t="n"/>
      <c r="E457" s="244" t="n"/>
      <c r="F457" s="244" t="n"/>
      <c r="G457" s="244" t="n"/>
    </row>
    <row r="458" ht="20" customHeight="1" s="58">
      <c r="A458" s="240" t="n"/>
      <c r="B458" s="241" t="n"/>
      <c r="C458" s="242" t="n"/>
      <c r="D458" s="242" t="n"/>
      <c r="E458" s="241" t="n"/>
      <c r="F458" s="241" t="n"/>
      <c r="G458" s="241" t="n"/>
    </row>
    <row r="459" ht="20" customHeight="1" s="58">
      <c r="A459" s="243" t="n"/>
      <c r="B459" s="244" t="n"/>
      <c r="C459" s="245" t="n"/>
      <c r="D459" s="245" t="n"/>
      <c r="E459" s="244" t="n"/>
      <c r="F459" s="244" t="n"/>
      <c r="G459" s="244" t="n"/>
    </row>
    <row r="460" ht="20" customHeight="1" s="58">
      <c r="A460" s="240" t="n"/>
      <c r="B460" s="241" t="n"/>
      <c r="C460" s="242" t="n"/>
      <c r="D460" s="242" t="n"/>
      <c r="E460" s="241" t="n"/>
      <c r="F460" s="241" t="n"/>
      <c r="G460" s="241" t="n"/>
    </row>
    <row r="461" ht="20" customHeight="1" s="58">
      <c r="A461" s="243" t="n"/>
      <c r="B461" s="244" t="n"/>
      <c r="C461" s="245" t="n"/>
      <c r="D461" s="245" t="n"/>
      <c r="E461" s="244" t="n"/>
      <c r="F461" s="244" t="n"/>
      <c r="G461" s="244" t="n"/>
    </row>
    <row r="462" ht="20" customHeight="1" s="58">
      <c r="A462" s="240" t="n"/>
      <c r="B462" s="241" t="n"/>
      <c r="C462" s="242" t="n"/>
      <c r="D462" s="242" t="n"/>
      <c r="E462" s="241" t="n"/>
      <c r="F462" s="241" t="n"/>
      <c r="G462" s="241" t="n"/>
    </row>
    <row r="463" ht="20" customHeight="1" s="58">
      <c r="A463" s="243" t="n"/>
      <c r="B463" s="244" t="n"/>
      <c r="C463" s="245" t="n"/>
      <c r="D463" s="245" t="n"/>
      <c r="E463" s="244" t="n"/>
      <c r="F463" s="244" t="n"/>
      <c r="G463" s="244" t="n"/>
    </row>
    <row r="464" ht="20" customHeight="1" s="58">
      <c r="A464" s="240" t="n"/>
      <c r="B464" s="241" t="n"/>
      <c r="C464" s="242" t="n"/>
      <c r="D464" s="242" t="n"/>
      <c r="E464" s="241" t="n"/>
      <c r="F464" s="241" t="n"/>
      <c r="G464" s="241" t="n"/>
    </row>
    <row r="465" ht="20" customHeight="1" s="58">
      <c r="A465" s="243" t="n"/>
      <c r="B465" s="244" t="n"/>
      <c r="C465" s="245" t="n"/>
      <c r="D465" s="245" t="n"/>
      <c r="E465" s="244" t="n"/>
      <c r="F465" s="244" t="n"/>
      <c r="G465" s="244" t="n"/>
    </row>
    <row r="466" ht="20" customHeight="1" s="58">
      <c r="A466" s="240" t="n"/>
      <c r="B466" s="241" t="n"/>
      <c r="C466" s="242" t="n"/>
      <c r="D466" s="242" t="n"/>
      <c r="E466" s="241" t="n"/>
      <c r="F466" s="241" t="n"/>
      <c r="G466" s="241" t="n"/>
    </row>
    <row r="467" ht="20" customHeight="1" s="58">
      <c r="A467" s="243" t="n"/>
      <c r="B467" s="244" t="n"/>
      <c r="C467" s="245" t="n"/>
      <c r="D467" s="245" t="n"/>
      <c r="E467" s="244" t="n"/>
      <c r="F467" s="244" t="n"/>
      <c r="G467" s="244" t="n"/>
    </row>
    <row r="468" ht="20" customHeight="1" s="58">
      <c r="A468" s="240" t="n"/>
      <c r="B468" s="241" t="n"/>
      <c r="C468" s="242" t="n"/>
      <c r="D468" s="242" t="n"/>
      <c r="E468" s="241" t="n"/>
      <c r="F468" s="241" t="n"/>
      <c r="G468" s="241" t="n"/>
    </row>
    <row r="469" ht="20" customHeight="1" s="58">
      <c r="A469" s="243" t="n"/>
      <c r="B469" s="244" t="n"/>
      <c r="C469" s="245" t="n"/>
      <c r="D469" s="245" t="n"/>
      <c r="E469" s="244" t="n"/>
      <c r="F469" s="244" t="n"/>
      <c r="G469" s="244" t="n"/>
    </row>
    <row r="470" ht="20" customHeight="1" s="58">
      <c r="A470" s="240" t="n"/>
      <c r="B470" s="241" t="n"/>
      <c r="C470" s="242" t="n"/>
      <c r="D470" s="242" t="n"/>
      <c r="E470" s="241" t="n"/>
      <c r="F470" s="241" t="n"/>
      <c r="G470" s="241" t="n"/>
    </row>
    <row r="471" ht="20" customHeight="1" s="58">
      <c r="A471" s="243" t="n"/>
      <c r="B471" s="244" t="n"/>
      <c r="C471" s="245" t="n"/>
      <c r="D471" s="245" t="n"/>
      <c r="E471" s="244" t="n"/>
      <c r="F471" s="244" t="n"/>
      <c r="G471" s="244" t="n"/>
    </row>
    <row r="472" ht="20" customHeight="1" s="58">
      <c r="A472" s="240" t="n"/>
      <c r="B472" s="241" t="n"/>
      <c r="C472" s="242" t="n"/>
      <c r="D472" s="242" t="n"/>
      <c r="E472" s="241" t="n"/>
      <c r="F472" s="241" t="n"/>
      <c r="G472" s="241" t="n"/>
    </row>
    <row r="473" ht="20" customHeight="1" s="58">
      <c r="A473" s="243" t="n"/>
      <c r="B473" s="244" t="n"/>
      <c r="C473" s="245" t="n"/>
      <c r="D473" s="245" t="n"/>
      <c r="E473" s="244" t="n"/>
      <c r="F473" s="244" t="n"/>
      <c r="G473" s="244" t="n"/>
    </row>
    <row r="474" ht="20" customHeight="1" s="58">
      <c r="A474" s="240" t="n"/>
      <c r="B474" s="241" t="n"/>
      <c r="C474" s="242" t="n"/>
      <c r="D474" s="242" t="n"/>
      <c r="E474" s="241" t="n"/>
      <c r="F474" s="241" t="n"/>
      <c r="G474" s="241" t="n"/>
    </row>
    <row r="475" ht="20" customHeight="1" s="58">
      <c r="A475" s="243" t="n"/>
      <c r="B475" s="244" t="n"/>
      <c r="C475" s="245" t="n"/>
      <c r="D475" s="245" t="n"/>
      <c r="E475" s="244" t="n"/>
      <c r="F475" s="244" t="n"/>
      <c r="G475" s="244" t="n"/>
    </row>
    <row r="476" ht="20" customHeight="1" s="58">
      <c r="A476" s="240" t="n"/>
      <c r="B476" s="241" t="n"/>
      <c r="C476" s="242" t="n"/>
      <c r="D476" s="242" t="n"/>
      <c r="E476" s="241" t="n"/>
      <c r="F476" s="241" t="n"/>
      <c r="G476" s="241" t="n"/>
    </row>
    <row r="477" ht="20" customHeight="1" s="58">
      <c r="A477" s="243" t="n"/>
      <c r="B477" s="244" t="n"/>
      <c r="C477" s="245" t="n"/>
      <c r="D477" s="245" t="n"/>
      <c r="E477" s="244" t="n"/>
      <c r="F477" s="244" t="n"/>
      <c r="G477" s="244" t="n"/>
    </row>
    <row r="478" ht="20" customHeight="1" s="58">
      <c r="A478" s="240" t="n"/>
      <c r="B478" s="241" t="n"/>
      <c r="C478" s="242" t="n"/>
      <c r="D478" s="242" t="n"/>
      <c r="E478" s="241" t="n"/>
      <c r="F478" s="241" t="n"/>
      <c r="G478" s="241" t="n"/>
    </row>
    <row r="479" ht="20" customHeight="1" s="58">
      <c r="A479" s="243" t="n"/>
      <c r="B479" s="244" t="n"/>
      <c r="C479" s="245" t="n"/>
      <c r="D479" s="245" t="n"/>
      <c r="E479" s="244" t="n"/>
      <c r="F479" s="244" t="n"/>
      <c r="G479" s="244" t="n"/>
    </row>
    <row r="480" ht="20" customHeight="1" s="58">
      <c r="A480" s="240" t="n"/>
      <c r="B480" s="241" t="n"/>
      <c r="C480" s="242" t="n"/>
      <c r="D480" s="242" t="n"/>
      <c r="E480" s="241" t="n"/>
      <c r="F480" s="241" t="n"/>
      <c r="G480" s="241" t="n"/>
    </row>
    <row r="481" ht="20" customHeight="1" s="58">
      <c r="A481" s="243" t="n"/>
      <c r="B481" s="244" t="n"/>
      <c r="C481" s="245" t="n"/>
      <c r="D481" s="245" t="n"/>
      <c r="E481" s="244" t="n"/>
      <c r="F481" s="244" t="n"/>
      <c r="G481" s="244" t="n"/>
    </row>
    <row r="482" ht="20" customHeight="1" s="58">
      <c r="A482" s="240" t="n"/>
      <c r="B482" s="241" t="n"/>
      <c r="C482" s="242" t="n"/>
      <c r="D482" s="242" t="n"/>
      <c r="E482" s="241" t="n"/>
      <c r="F482" s="241" t="n"/>
      <c r="G482" s="241" t="n"/>
    </row>
    <row r="483" ht="20" customHeight="1" s="58">
      <c r="A483" s="243" t="n"/>
      <c r="B483" s="244" t="n"/>
      <c r="C483" s="245" t="n"/>
      <c r="D483" s="245" t="n"/>
      <c r="E483" s="244" t="n"/>
      <c r="F483" s="244" t="n"/>
      <c r="G483" s="244" t="n"/>
    </row>
    <row r="484" ht="20" customHeight="1" s="58">
      <c r="A484" s="240" t="n"/>
      <c r="B484" s="241" t="n"/>
      <c r="C484" s="242" t="n"/>
      <c r="D484" s="242" t="n"/>
      <c r="E484" s="241" t="n"/>
      <c r="F484" s="241" t="n"/>
      <c r="G484" s="241" t="n"/>
    </row>
    <row r="485" ht="20" customHeight="1" s="58">
      <c r="A485" s="243" t="n"/>
      <c r="B485" s="244" t="n"/>
      <c r="C485" s="245" t="n"/>
      <c r="D485" s="245" t="n"/>
      <c r="E485" s="244" t="n"/>
      <c r="F485" s="244" t="n"/>
      <c r="G485" s="244" t="n"/>
    </row>
    <row r="486" ht="20" customHeight="1" s="58">
      <c r="A486" s="240" t="n"/>
      <c r="B486" s="241" t="n"/>
      <c r="C486" s="242" t="n"/>
      <c r="D486" s="242" t="n"/>
      <c r="E486" s="241" t="n"/>
      <c r="F486" s="241" t="n"/>
      <c r="G486" s="241" t="n"/>
    </row>
    <row r="487" ht="20" customHeight="1" s="58">
      <c r="A487" s="243" t="n"/>
      <c r="B487" s="244" t="n"/>
      <c r="C487" s="245" t="n"/>
      <c r="D487" s="245" t="n"/>
      <c r="E487" s="244" t="n"/>
      <c r="F487" s="244" t="n"/>
      <c r="G487" s="244" t="n"/>
    </row>
    <row r="488" ht="20" customHeight="1" s="58">
      <c r="A488" s="240" t="n"/>
      <c r="B488" s="241" t="n"/>
      <c r="C488" s="242" t="n"/>
      <c r="D488" s="242" t="n"/>
      <c r="E488" s="241" t="n"/>
      <c r="F488" s="241" t="n"/>
      <c r="G488" s="241" t="n"/>
    </row>
    <row r="489" ht="20" customHeight="1" s="58">
      <c r="A489" s="243" t="n"/>
      <c r="B489" s="244" t="n"/>
      <c r="C489" s="245" t="n"/>
      <c r="D489" s="245" t="n"/>
      <c r="E489" s="244" t="n"/>
      <c r="F489" s="244" t="n"/>
      <c r="G489" s="244" t="n"/>
    </row>
    <row r="490" ht="20" customHeight="1" s="58">
      <c r="A490" s="240" t="n"/>
      <c r="B490" s="241" t="n"/>
      <c r="C490" s="242" t="n"/>
      <c r="D490" s="242" t="n"/>
      <c r="E490" s="241" t="n"/>
      <c r="F490" s="241" t="n"/>
      <c r="G490" s="241" t="n"/>
    </row>
    <row r="491" ht="20" customHeight="1" s="58">
      <c r="A491" s="243" t="n"/>
      <c r="B491" s="244" t="n"/>
      <c r="C491" s="245" t="n"/>
      <c r="D491" s="245" t="n"/>
      <c r="E491" s="244" t="n"/>
      <c r="F491" s="244" t="n"/>
      <c r="G491" s="244" t="n"/>
    </row>
    <row r="492" ht="20" customHeight="1" s="58">
      <c r="A492" s="240" t="n"/>
      <c r="B492" s="241" t="n"/>
      <c r="C492" s="242" t="n"/>
      <c r="D492" s="242" t="n"/>
      <c r="E492" s="241" t="n"/>
      <c r="F492" s="241" t="n"/>
      <c r="G492" s="241" t="n"/>
    </row>
    <row r="493" ht="20" customHeight="1" s="58">
      <c r="A493" s="243" t="n"/>
      <c r="B493" s="244" t="n"/>
      <c r="C493" s="245" t="n"/>
      <c r="D493" s="245" t="n"/>
      <c r="E493" s="244" t="n"/>
      <c r="F493" s="244" t="n"/>
      <c r="G493" s="244" t="n"/>
    </row>
    <row r="494" ht="20" customHeight="1" s="58">
      <c r="A494" s="240" t="n"/>
      <c r="B494" s="241" t="n"/>
      <c r="C494" s="242" t="n"/>
      <c r="D494" s="242" t="n"/>
      <c r="E494" s="241" t="n"/>
      <c r="F494" s="241" t="n"/>
      <c r="G494" s="241" t="n"/>
    </row>
    <row r="495" ht="20" customHeight="1" s="58">
      <c r="A495" s="243" t="n"/>
      <c r="B495" s="244" t="n"/>
      <c r="C495" s="245" t="n"/>
      <c r="D495" s="245" t="n"/>
      <c r="E495" s="244" t="n"/>
      <c r="F495" s="244" t="n"/>
      <c r="G495" s="244" t="n"/>
    </row>
    <row r="496" ht="20" customHeight="1" s="58">
      <c r="A496" s="240" t="n"/>
      <c r="B496" s="241" t="n"/>
      <c r="C496" s="242" t="n"/>
      <c r="D496" s="242" t="n"/>
      <c r="E496" s="241" t="n"/>
      <c r="F496" s="241" t="n"/>
      <c r="G496" s="241" t="n"/>
    </row>
    <row r="497" ht="20" customHeight="1" s="58">
      <c r="A497" s="243" t="n"/>
      <c r="B497" s="244" t="n"/>
      <c r="C497" s="245" t="n"/>
      <c r="D497" s="245" t="n"/>
      <c r="E497" s="244" t="n"/>
      <c r="F497" s="244" t="n"/>
      <c r="G497" s="244" t="n"/>
    </row>
    <row r="498" ht="20" customHeight="1" s="58">
      <c r="A498" s="240" t="n"/>
      <c r="B498" s="241" t="n"/>
      <c r="C498" s="242" t="n"/>
      <c r="D498" s="242" t="n"/>
      <c r="E498" s="241" t="n"/>
      <c r="F498" s="241" t="n"/>
      <c r="G498" s="241" t="n"/>
    </row>
    <row r="499" ht="20" customHeight="1" s="58">
      <c r="A499" s="243" t="n"/>
      <c r="B499" s="244" t="n"/>
      <c r="C499" s="245" t="n"/>
      <c r="D499" s="245" t="n"/>
      <c r="E499" s="244" t="n"/>
      <c r="F499" s="244" t="n"/>
      <c r="G499" s="244" t="n"/>
    </row>
    <row r="500" ht="20" customHeight="1" s="58">
      <c r="A500" s="240" t="n"/>
      <c r="B500" s="241" t="n"/>
      <c r="C500" s="242" t="n"/>
      <c r="D500" s="242" t="n"/>
      <c r="E500" s="241" t="n"/>
      <c r="F500" s="241" t="n"/>
      <c r="G500" s="241" t="n"/>
    </row>
    <row r="501" ht="20" customHeight="1" s="58">
      <c r="A501" s="243" t="n"/>
      <c r="B501" s="244" t="n"/>
      <c r="C501" s="245" t="n"/>
      <c r="D501" s="245" t="n"/>
      <c r="E501" s="244" t="n"/>
      <c r="F501" s="244" t="n"/>
      <c r="G501" s="244" t="n"/>
    </row>
    <row r="502" ht="20" customHeight="1" s="58">
      <c r="A502" s="240" t="n"/>
      <c r="B502" s="241" t="n"/>
      <c r="C502" s="242" t="n"/>
      <c r="D502" s="242" t="n"/>
      <c r="E502" s="241" t="n"/>
      <c r="F502" s="241" t="n"/>
      <c r="G502" s="241" t="n"/>
    </row>
    <row r="503" ht="20" customHeight="1" s="58">
      <c r="A503" s="243" t="n"/>
      <c r="B503" s="244" t="n"/>
      <c r="C503" s="245" t="n"/>
      <c r="D503" s="245" t="n"/>
      <c r="E503" s="244" t="n"/>
      <c r="F503" s="244" t="n"/>
      <c r="G503" s="244" t="n"/>
    </row>
    <row r="504" ht="20" customHeight="1" s="58">
      <c r="A504" s="240" t="n"/>
      <c r="B504" s="241" t="n"/>
      <c r="C504" s="242" t="n"/>
      <c r="D504" s="242" t="n"/>
      <c r="E504" s="241" t="n"/>
      <c r="F504" s="241" t="n"/>
      <c r="G504" s="241" t="n"/>
    </row>
  </sheetData>
  <mergeCells count="2">
    <mergeCell ref="A2:G2"/>
    <mergeCell ref="A1:G1"/>
  </mergeCells>
  <conditionalFormatting sqref="A5:G504">
    <cfRule type="expression" priority="1" dxfId="1" stopIfTrue="1">
      <formula>$C5&lt;&gt;""</formula>
    </cfRule>
    <cfRule type="expression" priority="2" dxfId="2" stopIfTrue="1">
      <formula>$D5&lt;&gt;""</formula>
    </cfRule>
  </conditionalFormatting>
  <dataValidations count="5">
    <dataValidation sqref="B5:B504" showDropDown="0" showInputMessage="1" showErrorMessage="1" allowBlank="0" errorTitle="Invalid category" error="Please select an HMRC-approved category from the dropdown list." promptTitle="HMRC Category" prompt="Select the HMRC category that best describes this transaction." type="list">
      <formula1>_dropdown_lookup!$A$1:$A$14</formula1>
    </dataValidation>
    <dataValidation sqref="C5:C504" showDropDown="0" showInputMessage="1" showErrorMessage="1" allowBlank="0" errorTitle="Wrong column" error="This is an EXPENSE category. Enter the amount in the Expense column (D) instead." promptTitle="Income amount" prompt="Enter the amount received. Only income categories are valid here." type="custom">
      <formula1>=OR(B5="",ISNUMBER(MATCH(B5,UK_INC_CATS,0)))</formula1>
    </dataValidation>
    <dataValidation sqref="D5:D504" showDropDown="0" showInputMessage="1" showErrorMessage="1" allowBlank="0" errorTitle="Wrong column" error="This is an INCOME category. Enter the amount in the Income column (C) instead." promptTitle="Expense amount" prompt="Enter the amount paid. Only expense categories are valid here." type="custom">
      <formula1>=OR(B5="",ISNUMBER(MATCH(B5,UK_EXP_CATS,0)))</formula1>
    </dataValidation>
    <dataValidation sqref="C5:D504" showDropDown="0" showInputMessage="0" showErrorMessage="1" allowBlank="0" errorTitle="Invalid amount" error="Please enter a positive number greater than zero." type="decimal" operator="greaterThan">
      <formula1>0</formula1>
    </dataValidation>
    <dataValidation sqref="A5:A504" showDropDown="0" showInputMessage="0" showErrorMessage="1" allowBlank="0" errorTitle="Invalid date" error="Please enter a valid date." type="date" operator="greaterThan">
      <formula1>DATE(2000,1,1)</formula1>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tabColor rgb="005B5BD6"/>
    <outlinePr summaryBelow="1" summaryRight="1"/>
    <pageSetUpPr fitToPage="0"/>
  </sheetPr>
  <dimension ref="A1:H504"/>
  <sheetViews>
    <sheetView showFormulas="0" showGridLines="0" showRowColHeaders="1" showZeros="1" rightToLeft="0" tabSelected="0" showOutlineSymbols="1" defaultGridColor="1" view="normal" topLeftCell="A1" colorId="64" zoomScale="100" zoomScaleNormal="100" zoomScalePageLayoutView="100" workbookViewId="0">
      <pane ySplit="4" topLeftCell="A5" activePane="bottomLeft" state="frozen"/>
      <selection pane="bottomLeft" activeCell="A1" activeCellId="0" sqref="A1"/>
      <selection pane="bottomLeft" activeCell="A1" activeCellId="0" sqref="A1"/>
    </sheetView>
  </sheetViews>
  <sheetFormatPr baseColWidth="8" defaultColWidth="8.6796875" defaultRowHeight="15" zeroHeight="0" outlineLevelRow="0"/>
  <cols>
    <col width="13" customWidth="1" style="57" min="1" max="1"/>
    <col width="46" customWidth="1" style="57" min="2" max="2"/>
    <col width="14" customWidth="1" style="57" min="3" max="3"/>
    <col width="14" customWidth="1" style="57" min="4" max="4"/>
    <col width="20" customWidth="1" style="57" min="5" max="6"/>
    <col width="38" customWidth="1" style="58" min="6" max="6"/>
    <col width="22" customWidth="1" style="57" min="7" max="7"/>
    <col width="28" customWidth="1" style="58" min="8" max="8"/>
  </cols>
  <sheetData>
    <row r="1" ht="44" customHeight="1" s="58">
      <c r="A1" s="227" t="inlineStr">
        <is>
          <t>🌍  Overseas Property Transactions</t>
        </is>
      </c>
    </row>
    <row r="2" ht="22" customHeight="1" s="58">
      <c r="A2" s="246" t="inlineStr">
        <is>
          <t xml:space="preserve">  ⚠️  OVERSEAS is a SEPARATE income source from UK property — do not mix transactions  ·  Select the Country for every row — HMRC requires per-country reporting  ·  Each country requires a separate HMRC submission</t>
        </is>
      </c>
    </row>
    <row r="3" ht="4" customHeight="1" s="58">
      <c r="A3" s="157" t="n"/>
      <c r="B3" s="157" t="n"/>
      <c r="C3" s="157" t="n"/>
      <c r="D3" s="157" t="n"/>
      <c r="E3" s="157" t="n"/>
      <c r="F3" s="157" t="n"/>
      <c r="G3" s="157" t="n"/>
      <c r="H3" s="157" t="n"/>
    </row>
    <row r="4" ht="28" customHeight="1" s="58">
      <c r="A4" s="229" t="inlineStr">
        <is>
          <t>Date</t>
        </is>
      </c>
      <c r="B4" s="287" t="inlineStr">
        <is>
          <t>Category  ▾</t>
        </is>
      </c>
      <c r="C4" s="231" t="inlineStr">
        <is>
          <t>Income (£)</t>
        </is>
      </c>
      <c r="D4" s="232" t="inlineStr">
        <is>
          <t>Expense (£)</t>
        </is>
      </c>
      <c r="E4" s="247" t="inlineStr">
        <is>
          <t>Country  ▾</t>
        </is>
      </c>
      <c r="F4" s="287" t="inlineStr">
        <is>
          <t>Description</t>
        </is>
      </c>
      <c r="G4" s="233" t="inlineStr">
        <is>
          <t>Property (ref)</t>
        </is>
      </c>
      <c r="H4" s="233" t="inlineStr">
        <is>
          <t>Notes (optional)</t>
        </is>
      </c>
    </row>
    <row r="5" ht="20" customHeight="1" s="58">
      <c r="A5" s="243" t="inlineStr">
        <is>
          <t>06/04/2026</t>
        </is>
      </c>
      <c r="B5" s="244" t="inlineStr">
        <is>
          <t>Total rents (overseas)</t>
        </is>
      </c>
      <c r="C5" s="245" t="n">
        <v>900</v>
      </c>
      <c r="D5" s="245" t="n"/>
      <c r="E5" s="244" t="inlineStr">
        <is>
          <t>France</t>
        </is>
      </c>
      <c r="F5" s="244" t="inlineStr">
        <is>
          <t>Monthly rent — France apartment April</t>
        </is>
      </c>
      <c r="G5" s="244" t="inlineStr">
        <is>
          <t>Paris Apartment</t>
        </is>
      </c>
      <c r="H5" s="244" t="inlineStr">
        <is>
          <t>← DELETE: replace with your data</t>
        </is>
      </c>
    </row>
    <row r="6" ht="20" customHeight="1" s="58">
      <c r="A6" s="240" t="inlineStr">
        <is>
          <t>10/04/2026</t>
        </is>
      </c>
      <c r="B6" s="241" t="inlineStr">
        <is>
          <t>Legal, management and other professional fees (overseas)</t>
        </is>
      </c>
      <c r="C6" s="242" t="n"/>
      <c r="D6" s="242" t="n">
        <v>150</v>
      </c>
      <c r="E6" s="241" t="inlineStr">
        <is>
          <t>France</t>
        </is>
      </c>
      <c r="F6" s="241" t="inlineStr">
        <is>
          <t>Property management fee — Q1</t>
        </is>
      </c>
      <c r="G6" s="241" t="inlineStr">
        <is>
          <t>Paris Apartment</t>
        </is>
      </c>
      <c r="H6" s="241" t="inlineStr">
        <is>
          <t>← DELETE: replace with your data</t>
        </is>
      </c>
    </row>
    <row r="7" ht="20" customHeight="1" s="58">
      <c r="A7" s="243" t="n"/>
      <c r="B7" s="244" t="n"/>
      <c r="C7" s="245" t="n"/>
      <c r="D7" s="245" t="n"/>
      <c r="E7" s="244" t="n"/>
      <c r="F7" s="244" t="n"/>
      <c r="G7" s="244" t="n"/>
      <c r="H7" s="244" t="n"/>
    </row>
    <row r="8" ht="20" customHeight="1" s="58">
      <c r="A8" s="240" t="n"/>
      <c r="B8" s="241" t="n"/>
      <c r="C8" s="242" t="n"/>
      <c r="D8" s="242" t="n"/>
      <c r="E8" s="241" t="n"/>
      <c r="F8" s="241" t="n"/>
      <c r="G8" s="241" t="n"/>
      <c r="H8" s="241" t="n"/>
    </row>
    <row r="9" ht="20" customHeight="1" s="58">
      <c r="A9" s="243" t="n"/>
      <c r="B9" s="244" t="n"/>
      <c r="C9" s="245" t="n"/>
      <c r="D9" s="245" t="n"/>
      <c r="E9" s="244" t="n"/>
      <c r="F9" s="244" t="n"/>
      <c r="G9" s="244" t="n"/>
      <c r="H9" s="244" t="n"/>
    </row>
    <row r="10" ht="20" customHeight="1" s="58">
      <c r="A10" s="240" t="n"/>
      <c r="B10" s="241" t="n"/>
      <c r="C10" s="242" t="n"/>
      <c r="D10" s="242" t="n"/>
      <c r="E10" s="241" t="n"/>
      <c r="F10" s="241" t="n"/>
      <c r="G10" s="241" t="n"/>
      <c r="H10" s="241" t="n"/>
    </row>
    <row r="11" ht="20" customHeight="1" s="58">
      <c r="A11" s="243" t="n"/>
      <c r="B11" s="244" t="n"/>
      <c r="C11" s="245" t="n"/>
      <c r="D11" s="245" t="n"/>
      <c r="E11" s="244" t="n"/>
      <c r="F11" s="244" t="n"/>
      <c r="G11" s="244" t="n"/>
      <c r="H11" s="244" t="n"/>
    </row>
    <row r="12" ht="20" customHeight="1" s="58">
      <c r="A12" s="240" t="n"/>
      <c r="B12" s="241" t="n"/>
      <c r="C12" s="242" t="n"/>
      <c r="D12" s="242" t="n"/>
      <c r="E12" s="241" t="n"/>
      <c r="F12" s="241" t="n"/>
      <c r="G12" s="241" t="n"/>
      <c r="H12" s="241" t="n"/>
    </row>
    <row r="13" ht="20" customHeight="1" s="58">
      <c r="A13" s="243" t="n"/>
      <c r="B13" s="244" t="n"/>
      <c r="C13" s="245" t="n"/>
      <c r="D13" s="245" t="n"/>
      <c r="E13" s="244" t="n"/>
      <c r="F13" s="244" t="n"/>
      <c r="G13" s="244" t="n"/>
      <c r="H13" s="244" t="n"/>
    </row>
    <row r="14" ht="20" customHeight="1" s="58">
      <c r="A14" s="240" t="n"/>
      <c r="B14" s="241" t="n"/>
      <c r="C14" s="242" t="n"/>
      <c r="D14" s="242" t="n"/>
      <c r="E14" s="241" t="n"/>
      <c r="F14" s="241" t="n"/>
      <c r="G14" s="241" t="n"/>
      <c r="H14" s="241" t="n"/>
    </row>
    <row r="15" ht="20" customHeight="1" s="58">
      <c r="A15" s="243" t="n"/>
      <c r="B15" s="244" t="n"/>
      <c r="C15" s="245" t="n"/>
      <c r="D15" s="245" t="n"/>
      <c r="E15" s="244" t="n"/>
      <c r="F15" s="244" t="n"/>
      <c r="G15" s="244" t="n"/>
      <c r="H15" s="244" t="n"/>
    </row>
    <row r="16" ht="20" customHeight="1" s="58">
      <c r="A16" s="240" t="n"/>
      <c r="B16" s="241" t="n"/>
      <c r="C16" s="242" t="n"/>
      <c r="D16" s="242" t="n"/>
      <c r="E16" s="241" t="n"/>
      <c r="F16" s="241" t="n"/>
      <c r="G16" s="241" t="n"/>
      <c r="H16" s="241" t="n"/>
    </row>
    <row r="17" ht="20" customHeight="1" s="58">
      <c r="A17" s="243" t="n"/>
      <c r="B17" s="244" t="n"/>
      <c r="C17" s="245" t="n"/>
      <c r="D17" s="245" t="n"/>
      <c r="E17" s="244" t="n"/>
      <c r="F17" s="244" t="n"/>
      <c r="G17" s="244" t="n"/>
      <c r="H17" s="244" t="n"/>
    </row>
    <row r="18" ht="20" customHeight="1" s="58">
      <c r="A18" s="240" t="n"/>
      <c r="B18" s="241" t="n"/>
      <c r="C18" s="242" t="n"/>
      <c r="D18" s="242" t="n"/>
      <c r="E18" s="241" t="n"/>
      <c r="F18" s="241" t="n"/>
      <c r="G18" s="241" t="n"/>
      <c r="H18" s="241" t="n"/>
    </row>
    <row r="19" ht="20" customHeight="1" s="58">
      <c r="A19" s="243" t="n"/>
      <c r="B19" s="244" t="n"/>
      <c r="C19" s="245" t="n"/>
      <c r="D19" s="245" t="n"/>
      <c r="E19" s="244" t="n"/>
      <c r="F19" s="244" t="n"/>
      <c r="G19" s="244" t="n"/>
      <c r="H19" s="244" t="n"/>
    </row>
    <row r="20" ht="20" customHeight="1" s="58">
      <c r="A20" s="240" t="n"/>
      <c r="B20" s="241" t="n"/>
      <c r="C20" s="242" t="n"/>
      <c r="D20" s="242" t="n"/>
      <c r="E20" s="241" t="n"/>
      <c r="F20" s="241" t="n"/>
      <c r="G20" s="241" t="n"/>
      <c r="H20" s="241" t="n"/>
    </row>
    <row r="21" ht="20" customHeight="1" s="58">
      <c r="A21" s="243" t="n"/>
      <c r="B21" s="244" t="n"/>
      <c r="C21" s="245" t="n"/>
      <c r="D21" s="245" t="n"/>
      <c r="E21" s="244" t="n"/>
      <c r="F21" s="244" t="n"/>
      <c r="G21" s="244" t="n"/>
      <c r="H21" s="244" t="n"/>
    </row>
    <row r="22" ht="20" customHeight="1" s="58">
      <c r="A22" s="240" t="n"/>
      <c r="B22" s="241" t="n"/>
      <c r="C22" s="242" t="n"/>
      <c r="D22" s="242" t="n"/>
      <c r="E22" s="241" t="n"/>
      <c r="F22" s="241" t="n"/>
      <c r="G22" s="241" t="n"/>
      <c r="H22" s="241" t="n"/>
    </row>
    <row r="23" ht="20" customHeight="1" s="58">
      <c r="A23" s="243" t="n"/>
      <c r="B23" s="244" t="n"/>
      <c r="C23" s="245" t="n"/>
      <c r="D23" s="245" t="n"/>
      <c r="E23" s="244" t="n"/>
      <c r="F23" s="244" t="n"/>
      <c r="G23" s="244" t="n"/>
      <c r="H23" s="244" t="n"/>
    </row>
    <row r="24" ht="20" customHeight="1" s="58">
      <c r="A24" s="240" t="n"/>
      <c r="B24" s="241" t="n"/>
      <c r="C24" s="242" t="n"/>
      <c r="D24" s="242" t="n"/>
      <c r="E24" s="241" t="n"/>
      <c r="F24" s="241" t="n"/>
      <c r="G24" s="241" t="n"/>
      <c r="H24" s="241" t="n"/>
    </row>
    <row r="25" ht="20" customHeight="1" s="58">
      <c r="A25" s="243" t="n"/>
      <c r="B25" s="244" t="n"/>
      <c r="C25" s="245" t="n"/>
      <c r="D25" s="245" t="n"/>
      <c r="E25" s="244" t="n"/>
      <c r="F25" s="244" t="n"/>
      <c r="G25" s="244" t="n"/>
      <c r="H25" s="244" t="n"/>
    </row>
    <row r="26" ht="20" customHeight="1" s="58">
      <c r="A26" s="240" t="n"/>
      <c r="B26" s="241" t="n"/>
      <c r="C26" s="242" t="n"/>
      <c r="D26" s="242" t="n"/>
      <c r="E26" s="241" t="n"/>
      <c r="F26" s="241" t="n"/>
      <c r="G26" s="241" t="n"/>
      <c r="H26" s="241" t="n"/>
    </row>
    <row r="27" ht="20" customHeight="1" s="58">
      <c r="A27" s="243" t="n"/>
      <c r="B27" s="244" t="n"/>
      <c r="C27" s="245" t="n"/>
      <c r="D27" s="245" t="n"/>
      <c r="E27" s="244" t="n"/>
      <c r="F27" s="244" t="n"/>
      <c r="G27" s="244" t="n"/>
      <c r="H27" s="244" t="n"/>
    </row>
    <row r="28" ht="20" customHeight="1" s="58">
      <c r="A28" s="240" t="n"/>
      <c r="B28" s="241" t="n"/>
      <c r="C28" s="242" t="n"/>
      <c r="D28" s="242" t="n"/>
      <c r="E28" s="241" t="n"/>
      <c r="F28" s="241" t="n"/>
      <c r="G28" s="241" t="n"/>
      <c r="H28" s="241" t="n"/>
    </row>
    <row r="29" ht="20" customHeight="1" s="58">
      <c r="A29" s="243" t="n"/>
      <c r="B29" s="244" t="n"/>
      <c r="C29" s="245" t="n"/>
      <c r="D29" s="245" t="n"/>
      <c r="E29" s="244" t="n"/>
      <c r="F29" s="244" t="n"/>
      <c r="G29" s="244" t="n"/>
      <c r="H29" s="244" t="n"/>
    </row>
    <row r="30" ht="20" customHeight="1" s="58">
      <c r="A30" s="240" t="n"/>
      <c r="B30" s="241" t="n"/>
      <c r="C30" s="242" t="n"/>
      <c r="D30" s="242" t="n"/>
      <c r="E30" s="241" t="n"/>
      <c r="F30" s="241" t="n"/>
      <c r="G30" s="241" t="n"/>
      <c r="H30" s="241" t="n"/>
    </row>
    <row r="31" ht="20" customHeight="1" s="58">
      <c r="A31" s="243" t="n"/>
      <c r="B31" s="244" t="n"/>
      <c r="C31" s="245" t="n"/>
      <c r="D31" s="245" t="n"/>
      <c r="E31" s="244" t="n"/>
      <c r="F31" s="244" t="n"/>
      <c r="G31" s="244" t="n"/>
      <c r="H31" s="244" t="n"/>
    </row>
    <row r="32" ht="20" customHeight="1" s="58">
      <c r="A32" s="240" t="n"/>
      <c r="B32" s="241" t="n"/>
      <c r="C32" s="242" t="n"/>
      <c r="D32" s="242" t="n"/>
      <c r="E32" s="241" t="n"/>
      <c r="F32" s="241" t="n"/>
      <c r="G32" s="241" t="n"/>
      <c r="H32" s="241" t="n"/>
    </row>
    <row r="33" ht="20" customHeight="1" s="58">
      <c r="A33" s="243" t="n"/>
      <c r="B33" s="244" t="n"/>
      <c r="C33" s="245" t="n"/>
      <c r="D33" s="245" t="n"/>
      <c r="E33" s="244" t="n"/>
      <c r="F33" s="244" t="n"/>
      <c r="G33" s="244" t="n"/>
      <c r="H33" s="244" t="n"/>
    </row>
    <row r="34" ht="20" customHeight="1" s="58">
      <c r="A34" s="240" t="n"/>
      <c r="B34" s="241" t="n"/>
      <c r="C34" s="242" t="n"/>
      <c r="D34" s="242" t="n"/>
      <c r="E34" s="241" t="n"/>
      <c r="F34" s="241" t="n"/>
      <c r="G34" s="241" t="n"/>
      <c r="H34" s="241" t="n"/>
    </row>
    <row r="35" ht="20" customHeight="1" s="58">
      <c r="A35" s="243" t="n"/>
      <c r="B35" s="244" t="n"/>
      <c r="C35" s="245" t="n"/>
      <c r="D35" s="245" t="n"/>
      <c r="E35" s="244" t="n"/>
      <c r="F35" s="244" t="n"/>
      <c r="G35" s="244" t="n"/>
      <c r="H35" s="244" t="n"/>
    </row>
    <row r="36" ht="20" customHeight="1" s="58">
      <c r="A36" s="240" t="n"/>
      <c r="B36" s="241" t="n"/>
      <c r="C36" s="242" t="n"/>
      <c r="D36" s="242" t="n"/>
      <c r="E36" s="241" t="n"/>
      <c r="F36" s="241" t="n"/>
      <c r="G36" s="241" t="n"/>
      <c r="H36" s="241" t="n"/>
    </row>
    <row r="37" ht="20" customHeight="1" s="58">
      <c r="A37" s="243" t="n"/>
      <c r="B37" s="244" t="n"/>
      <c r="C37" s="245" t="n"/>
      <c r="D37" s="245" t="n"/>
      <c r="E37" s="244" t="n"/>
      <c r="F37" s="244" t="n"/>
      <c r="G37" s="244" t="n"/>
      <c r="H37" s="244" t="n"/>
    </row>
    <row r="38" ht="20" customHeight="1" s="58">
      <c r="A38" s="240" t="n"/>
      <c r="B38" s="241" t="n"/>
      <c r="C38" s="242" t="n"/>
      <c r="D38" s="242" t="n"/>
      <c r="E38" s="241" t="n"/>
      <c r="F38" s="241" t="n"/>
      <c r="G38" s="241" t="n"/>
      <c r="H38" s="241" t="n"/>
    </row>
    <row r="39" ht="20" customHeight="1" s="58">
      <c r="A39" s="243" t="n"/>
      <c r="B39" s="244" t="n"/>
      <c r="C39" s="245" t="n"/>
      <c r="D39" s="245" t="n"/>
      <c r="E39" s="244" t="n"/>
      <c r="F39" s="244" t="n"/>
      <c r="G39" s="244" t="n"/>
      <c r="H39" s="244" t="n"/>
    </row>
    <row r="40" ht="20" customHeight="1" s="58">
      <c r="A40" s="240" t="n"/>
      <c r="B40" s="241" t="n"/>
      <c r="C40" s="242" t="n"/>
      <c r="D40" s="242" t="n"/>
      <c r="E40" s="241" t="n"/>
      <c r="F40" s="241" t="n"/>
      <c r="G40" s="241" t="n"/>
      <c r="H40" s="241" t="n"/>
    </row>
    <row r="41" ht="20" customHeight="1" s="58">
      <c r="A41" s="243" t="n"/>
      <c r="B41" s="244" t="n"/>
      <c r="C41" s="245" t="n"/>
      <c r="D41" s="245" t="n"/>
      <c r="E41" s="244" t="n"/>
      <c r="F41" s="244" t="n"/>
      <c r="G41" s="244" t="n"/>
      <c r="H41" s="244" t="n"/>
    </row>
    <row r="42" ht="20" customHeight="1" s="58">
      <c r="A42" s="240" t="n"/>
      <c r="B42" s="241" t="n"/>
      <c r="C42" s="242" t="n"/>
      <c r="D42" s="242" t="n"/>
      <c r="E42" s="241" t="n"/>
      <c r="F42" s="241" t="n"/>
      <c r="G42" s="241" t="n"/>
      <c r="H42" s="241" t="n"/>
    </row>
    <row r="43" ht="20" customHeight="1" s="58">
      <c r="A43" s="243" t="n"/>
      <c r="B43" s="244" t="n"/>
      <c r="C43" s="245" t="n"/>
      <c r="D43" s="245" t="n"/>
      <c r="E43" s="244" t="n"/>
      <c r="F43" s="244" t="n"/>
      <c r="G43" s="244" t="n"/>
      <c r="H43" s="244" t="n"/>
    </row>
    <row r="44" ht="20" customHeight="1" s="58">
      <c r="A44" s="240" t="n"/>
      <c r="B44" s="241" t="n"/>
      <c r="C44" s="242" t="n"/>
      <c r="D44" s="242" t="n"/>
      <c r="E44" s="241" t="n"/>
      <c r="F44" s="241" t="n"/>
      <c r="G44" s="241" t="n"/>
      <c r="H44" s="241" t="n"/>
    </row>
    <row r="45" ht="20" customHeight="1" s="58">
      <c r="A45" s="243" t="n"/>
      <c r="B45" s="244" t="n"/>
      <c r="C45" s="245" t="n"/>
      <c r="D45" s="245" t="n"/>
      <c r="E45" s="244" t="n"/>
      <c r="F45" s="244" t="n"/>
      <c r="G45" s="244" t="n"/>
      <c r="H45" s="244" t="n"/>
    </row>
    <row r="46" ht="20" customHeight="1" s="58">
      <c r="A46" s="240" t="n"/>
      <c r="B46" s="241" t="n"/>
      <c r="C46" s="242" t="n"/>
      <c r="D46" s="242" t="n"/>
      <c r="E46" s="241" t="n"/>
      <c r="F46" s="241" t="n"/>
      <c r="G46" s="241" t="n"/>
      <c r="H46" s="241" t="n"/>
    </row>
    <row r="47" ht="20" customHeight="1" s="58">
      <c r="A47" s="243" t="n"/>
      <c r="B47" s="244" t="n"/>
      <c r="C47" s="245" t="n"/>
      <c r="D47" s="245" t="n"/>
      <c r="E47" s="244" t="n"/>
      <c r="F47" s="244" t="n"/>
      <c r="G47" s="244" t="n"/>
      <c r="H47" s="244" t="n"/>
    </row>
    <row r="48" ht="20" customHeight="1" s="58">
      <c r="A48" s="240" t="n"/>
      <c r="B48" s="241" t="n"/>
      <c r="C48" s="242" t="n"/>
      <c r="D48" s="242" t="n"/>
      <c r="E48" s="241" t="n"/>
      <c r="F48" s="241" t="n"/>
      <c r="G48" s="241" t="n"/>
      <c r="H48" s="241" t="n"/>
    </row>
    <row r="49" ht="20" customHeight="1" s="58">
      <c r="A49" s="243" t="n"/>
      <c r="B49" s="244" t="n"/>
      <c r="C49" s="245" t="n"/>
      <c r="D49" s="245" t="n"/>
      <c r="E49" s="244" t="n"/>
      <c r="F49" s="244" t="n"/>
      <c r="G49" s="244" t="n"/>
      <c r="H49" s="244" t="n"/>
    </row>
    <row r="50" ht="20" customHeight="1" s="58">
      <c r="A50" s="240" t="n"/>
      <c r="B50" s="241" t="n"/>
      <c r="C50" s="242" t="n"/>
      <c r="D50" s="242" t="n"/>
      <c r="E50" s="241" t="n"/>
      <c r="F50" s="241" t="n"/>
      <c r="G50" s="241" t="n"/>
      <c r="H50" s="241" t="n"/>
    </row>
    <row r="51" ht="20" customHeight="1" s="58">
      <c r="A51" s="243" t="n"/>
      <c r="B51" s="244" t="n"/>
      <c r="C51" s="245" t="n"/>
      <c r="D51" s="245" t="n"/>
      <c r="E51" s="244" t="n"/>
      <c r="F51" s="244" t="n"/>
      <c r="G51" s="244" t="n"/>
      <c r="H51" s="244" t="n"/>
    </row>
    <row r="52" ht="20" customHeight="1" s="58">
      <c r="A52" s="240" t="n"/>
      <c r="B52" s="241" t="n"/>
      <c r="C52" s="242" t="n"/>
      <c r="D52" s="242" t="n"/>
      <c r="E52" s="241" t="n"/>
      <c r="F52" s="241" t="n"/>
      <c r="G52" s="241" t="n"/>
      <c r="H52" s="241" t="n"/>
    </row>
    <row r="53" ht="20" customHeight="1" s="58">
      <c r="A53" s="243" t="n"/>
      <c r="B53" s="244" t="n"/>
      <c r="C53" s="245" t="n"/>
      <c r="D53" s="245" t="n"/>
      <c r="E53" s="244" t="n"/>
      <c r="F53" s="244" t="n"/>
      <c r="G53" s="244" t="n"/>
      <c r="H53" s="244" t="n"/>
    </row>
    <row r="54" ht="20" customHeight="1" s="58">
      <c r="A54" s="240" t="n"/>
      <c r="B54" s="241" t="n"/>
      <c r="C54" s="242" t="n"/>
      <c r="D54" s="242" t="n"/>
      <c r="E54" s="241" t="n"/>
      <c r="F54" s="241" t="n"/>
      <c r="G54" s="241" t="n"/>
      <c r="H54" s="241" t="n"/>
    </row>
    <row r="55" ht="20" customHeight="1" s="58">
      <c r="A55" s="243" t="n"/>
      <c r="B55" s="244" t="n"/>
      <c r="C55" s="245" t="n"/>
      <c r="D55" s="245" t="n"/>
      <c r="E55" s="244" t="n"/>
      <c r="F55" s="244" t="n"/>
      <c r="G55" s="244" t="n"/>
      <c r="H55" s="244" t="n"/>
    </row>
    <row r="56" ht="20" customHeight="1" s="58">
      <c r="A56" s="240" t="n"/>
      <c r="B56" s="241" t="n"/>
      <c r="C56" s="242" t="n"/>
      <c r="D56" s="242" t="n"/>
      <c r="E56" s="241" t="n"/>
      <c r="F56" s="241" t="n"/>
      <c r="G56" s="241" t="n"/>
      <c r="H56" s="241" t="n"/>
    </row>
    <row r="57" ht="20" customHeight="1" s="58">
      <c r="A57" s="243" t="n"/>
      <c r="B57" s="244" t="n"/>
      <c r="C57" s="245" t="n"/>
      <c r="D57" s="245" t="n"/>
      <c r="E57" s="244" t="n"/>
      <c r="F57" s="244" t="n"/>
      <c r="G57" s="244" t="n"/>
      <c r="H57" s="244" t="n"/>
    </row>
    <row r="58" ht="20" customHeight="1" s="58">
      <c r="A58" s="240" t="n"/>
      <c r="B58" s="241" t="n"/>
      <c r="C58" s="242" t="n"/>
      <c r="D58" s="242" t="n"/>
      <c r="E58" s="241" t="n"/>
      <c r="F58" s="241" t="n"/>
      <c r="G58" s="241" t="n"/>
      <c r="H58" s="241" t="n"/>
    </row>
    <row r="59" ht="20" customHeight="1" s="58">
      <c r="A59" s="243" t="n"/>
      <c r="B59" s="244" t="n"/>
      <c r="C59" s="245" t="n"/>
      <c r="D59" s="245" t="n"/>
      <c r="E59" s="244" t="n"/>
      <c r="F59" s="244" t="n"/>
      <c r="G59" s="244" t="n"/>
      <c r="H59" s="244" t="n"/>
    </row>
    <row r="60" ht="20" customHeight="1" s="58">
      <c r="A60" s="240" t="n"/>
      <c r="B60" s="241" t="n"/>
      <c r="C60" s="242" t="n"/>
      <c r="D60" s="242" t="n"/>
      <c r="E60" s="241" t="n"/>
      <c r="F60" s="241" t="n"/>
      <c r="G60" s="241" t="n"/>
      <c r="H60" s="241" t="n"/>
    </row>
    <row r="61" ht="20" customHeight="1" s="58">
      <c r="A61" s="243" t="n"/>
      <c r="B61" s="244" t="n"/>
      <c r="C61" s="245" t="n"/>
      <c r="D61" s="245" t="n"/>
      <c r="E61" s="244" t="n"/>
      <c r="F61" s="244" t="n"/>
      <c r="G61" s="244" t="n"/>
      <c r="H61" s="244" t="n"/>
    </row>
    <row r="62" ht="20" customHeight="1" s="58">
      <c r="A62" s="240" t="n"/>
      <c r="B62" s="241" t="n"/>
      <c r="C62" s="242" t="n"/>
      <c r="D62" s="242" t="n"/>
      <c r="E62" s="241" t="n"/>
      <c r="F62" s="241" t="n"/>
      <c r="G62" s="241" t="n"/>
      <c r="H62" s="241" t="n"/>
    </row>
    <row r="63" ht="20" customHeight="1" s="58">
      <c r="A63" s="243" t="n"/>
      <c r="B63" s="244" t="n"/>
      <c r="C63" s="245" t="n"/>
      <c r="D63" s="245" t="n"/>
      <c r="E63" s="244" t="n"/>
      <c r="F63" s="244" t="n"/>
      <c r="G63" s="244" t="n"/>
      <c r="H63" s="244" t="n"/>
    </row>
    <row r="64" ht="20" customHeight="1" s="58">
      <c r="A64" s="240" t="n"/>
      <c r="B64" s="241" t="n"/>
      <c r="C64" s="242" t="n"/>
      <c r="D64" s="242" t="n"/>
      <c r="E64" s="241" t="n"/>
      <c r="F64" s="241" t="n"/>
      <c r="G64" s="241" t="n"/>
      <c r="H64" s="241" t="n"/>
    </row>
    <row r="65" ht="20" customHeight="1" s="58">
      <c r="A65" s="243" t="n"/>
      <c r="B65" s="244" t="n"/>
      <c r="C65" s="245" t="n"/>
      <c r="D65" s="245" t="n"/>
      <c r="E65" s="244" t="n"/>
      <c r="F65" s="244" t="n"/>
      <c r="G65" s="244" t="n"/>
      <c r="H65" s="244" t="n"/>
    </row>
    <row r="66" ht="20" customHeight="1" s="58">
      <c r="A66" s="240" t="n"/>
      <c r="B66" s="241" t="n"/>
      <c r="C66" s="242" t="n"/>
      <c r="D66" s="242" t="n"/>
      <c r="E66" s="241" t="n"/>
      <c r="F66" s="241" t="n"/>
      <c r="G66" s="241" t="n"/>
      <c r="H66" s="241" t="n"/>
    </row>
    <row r="67" ht="20" customHeight="1" s="58">
      <c r="A67" s="243" t="n"/>
      <c r="B67" s="244" t="n"/>
      <c r="C67" s="245" t="n"/>
      <c r="D67" s="245" t="n"/>
      <c r="E67" s="244" t="n"/>
      <c r="F67" s="244" t="n"/>
      <c r="G67" s="244" t="n"/>
      <c r="H67" s="244" t="n"/>
    </row>
    <row r="68" ht="20" customHeight="1" s="58">
      <c r="A68" s="240" t="n"/>
      <c r="B68" s="241" t="n"/>
      <c r="C68" s="242" t="n"/>
      <c r="D68" s="242" t="n"/>
      <c r="E68" s="241" t="n"/>
      <c r="F68" s="241" t="n"/>
      <c r="G68" s="241" t="n"/>
      <c r="H68" s="241" t="n"/>
    </row>
    <row r="69" ht="20" customHeight="1" s="58">
      <c r="A69" s="243" t="n"/>
      <c r="B69" s="244" t="n"/>
      <c r="C69" s="245" t="n"/>
      <c r="D69" s="245" t="n"/>
      <c r="E69" s="244" t="n"/>
      <c r="F69" s="244" t="n"/>
      <c r="G69" s="244" t="n"/>
      <c r="H69" s="244" t="n"/>
    </row>
    <row r="70" ht="20" customHeight="1" s="58">
      <c r="A70" s="240" t="n"/>
      <c r="B70" s="241" t="n"/>
      <c r="C70" s="242" t="n"/>
      <c r="D70" s="242" t="n"/>
      <c r="E70" s="241" t="n"/>
      <c r="F70" s="241" t="n"/>
      <c r="G70" s="241" t="n"/>
      <c r="H70" s="241" t="n"/>
    </row>
    <row r="71" ht="20" customHeight="1" s="58">
      <c r="A71" s="243" t="n"/>
      <c r="B71" s="244" t="n"/>
      <c r="C71" s="245" t="n"/>
      <c r="D71" s="245" t="n"/>
      <c r="E71" s="244" t="n"/>
      <c r="F71" s="244" t="n"/>
      <c r="G71" s="244" t="n"/>
      <c r="H71" s="244" t="n"/>
    </row>
    <row r="72" ht="20" customHeight="1" s="58">
      <c r="A72" s="240" t="n"/>
      <c r="B72" s="241" t="n"/>
      <c r="C72" s="242" t="n"/>
      <c r="D72" s="242" t="n"/>
      <c r="E72" s="241" t="n"/>
      <c r="F72" s="241" t="n"/>
      <c r="G72" s="241" t="n"/>
      <c r="H72" s="241" t="n"/>
    </row>
    <row r="73" ht="20" customHeight="1" s="58">
      <c r="A73" s="243" t="n"/>
      <c r="B73" s="244" t="n"/>
      <c r="C73" s="245" t="n"/>
      <c r="D73" s="245" t="n"/>
      <c r="E73" s="244" t="n"/>
      <c r="F73" s="244" t="n"/>
      <c r="G73" s="244" t="n"/>
      <c r="H73" s="244" t="n"/>
    </row>
    <row r="74" ht="20" customHeight="1" s="58">
      <c r="A74" s="240" t="n"/>
      <c r="B74" s="241" t="n"/>
      <c r="C74" s="242" t="n"/>
      <c r="D74" s="242" t="n"/>
      <c r="E74" s="241" t="n"/>
      <c r="F74" s="241" t="n"/>
      <c r="G74" s="241" t="n"/>
      <c r="H74" s="241" t="n"/>
    </row>
    <row r="75" ht="20" customHeight="1" s="58">
      <c r="A75" s="243" t="n"/>
      <c r="B75" s="244" t="n"/>
      <c r="C75" s="245" t="n"/>
      <c r="D75" s="245" t="n"/>
      <c r="E75" s="244" t="n"/>
      <c r="F75" s="244" t="n"/>
      <c r="G75" s="244" t="n"/>
      <c r="H75" s="244" t="n"/>
    </row>
    <row r="76" ht="20" customHeight="1" s="58">
      <c r="A76" s="240" t="n"/>
      <c r="B76" s="241" t="n"/>
      <c r="C76" s="242" t="n"/>
      <c r="D76" s="242" t="n"/>
      <c r="E76" s="241" t="n"/>
      <c r="F76" s="241" t="n"/>
      <c r="G76" s="241" t="n"/>
      <c r="H76" s="241" t="n"/>
    </row>
    <row r="77" ht="20" customHeight="1" s="58">
      <c r="A77" s="243" t="n"/>
      <c r="B77" s="244" t="n"/>
      <c r="C77" s="245" t="n"/>
      <c r="D77" s="245" t="n"/>
      <c r="E77" s="244" t="n"/>
      <c r="F77" s="244" t="n"/>
      <c r="G77" s="244" t="n"/>
      <c r="H77" s="244" t="n"/>
    </row>
    <row r="78" ht="20" customHeight="1" s="58">
      <c r="A78" s="240" t="n"/>
      <c r="B78" s="241" t="n"/>
      <c r="C78" s="242" t="n"/>
      <c r="D78" s="242" t="n"/>
      <c r="E78" s="241" t="n"/>
      <c r="F78" s="241" t="n"/>
      <c r="G78" s="241" t="n"/>
      <c r="H78" s="241" t="n"/>
    </row>
    <row r="79" ht="20" customHeight="1" s="58">
      <c r="A79" s="243" t="n"/>
      <c r="B79" s="244" t="n"/>
      <c r="C79" s="245" t="n"/>
      <c r="D79" s="245" t="n"/>
      <c r="E79" s="244" t="n"/>
      <c r="F79" s="244" t="n"/>
      <c r="G79" s="244" t="n"/>
      <c r="H79" s="244" t="n"/>
    </row>
    <row r="80" ht="20" customHeight="1" s="58">
      <c r="A80" s="240" t="n"/>
      <c r="B80" s="241" t="n"/>
      <c r="C80" s="242" t="n"/>
      <c r="D80" s="242" t="n"/>
      <c r="E80" s="241" t="n"/>
      <c r="F80" s="241" t="n"/>
      <c r="G80" s="241" t="n"/>
      <c r="H80" s="241" t="n"/>
    </row>
    <row r="81" ht="20" customHeight="1" s="58">
      <c r="A81" s="243" t="n"/>
      <c r="B81" s="244" t="n"/>
      <c r="C81" s="245" t="n"/>
      <c r="D81" s="245" t="n"/>
      <c r="E81" s="244" t="n"/>
      <c r="F81" s="244" t="n"/>
      <c r="G81" s="244" t="n"/>
      <c r="H81" s="244" t="n"/>
    </row>
    <row r="82" ht="20" customHeight="1" s="58">
      <c r="A82" s="240" t="n"/>
      <c r="B82" s="241" t="n"/>
      <c r="C82" s="242" t="n"/>
      <c r="D82" s="242" t="n"/>
      <c r="E82" s="241" t="n"/>
      <c r="F82" s="241" t="n"/>
      <c r="G82" s="241" t="n"/>
      <c r="H82" s="241" t="n"/>
    </row>
    <row r="83" ht="20" customHeight="1" s="58">
      <c r="A83" s="243" t="n"/>
      <c r="B83" s="244" t="n"/>
      <c r="C83" s="245" t="n"/>
      <c r="D83" s="245" t="n"/>
      <c r="E83" s="244" t="n"/>
      <c r="F83" s="244" t="n"/>
      <c r="G83" s="244" t="n"/>
      <c r="H83" s="244" t="n"/>
    </row>
    <row r="84" ht="20" customHeight="1" s="58">
      <c r="A84" s="240" t="n"/>
      <c r="B84" s="241" t="n"/>
      <c r="C84" s="242" t="n"/>
      <c r="D84" s="242" t="n"/>
      <c r="E84" s="241" t="n"/>
      <c r="F84" s="241" t="n"/>
      <c r="G84" s="241" t="n"/>
      <c r="H84" s="241" t="n"/>
    </row>
    <row r="85" ht="20" customHeight="1" s="58">
      <c r="A85" s="243" t="n"/>
      <c r="B85" s="244" t="n"/>
      <c r="C85" s="245" t="n"/>
      <c r="D85" s="245" t="n"/>
      <c r="E85" s="244" t="n"/>
      <c r="F85" s="244" t="n"/>
      <c r="G85" s="244" t="n"/>
      <c r="H85" s="244" t="n"/>
    </row>
    <row r="86" ht="20" customHeight="1" s="58">
      <c r="A86" s="240" t="n"/>
      <c r="B86" s="241" t="n"/>
      <c r="C86" s="242" t="n"/>
      <c r="D86" s="242" t="n"/>
      <c r="E86" s="241" t="n"/>
      <c r="F86" s="241" t="n"/>
      <c r="G86" s="241" t="n"/>
      <c r="H86" s="241" t="n"/>
    </row>
    <row r="87" ht="20" customHeight="1" s="58">
      <c r="A87" s="243" t="n"/>
      <c r="B87" s="244" t="n"/>
      <c r="C87" s="245" t="n"/>
      <c r="D87" s="245" t="n"/>
      <c r="E87" s="244" t="n"/>
      <c r="F87" s="244" t="n"/>
      <c r="G87" s="244" t="n"/>
      <c r="H87" s="244" t="n"/>
    </row>
    <row r="88" ht="20" customHeight="1" s="58">
      <c r="A88" s="240" t="n"/>
      <c r="B88" s="241" t="n"/>
      <c r="C88" s="242" t="n"/>
      <c r="D88" s="242" t="n"/>
      <c r="E88" s="241" t="n"/>
      <c r="F88" s="241" t="n"/>
      <c r="G88" s="241" t="n"/>
      <c r="H88" s="241" t="n"/>
    </row>
    <row r="89" ht="20" customHeight="1" s="58">
      <c r="A89" s="243" t="n"/>
      <c r="B89" s="244" t="n"/>
      <c r="C89" s="245" t="n"/>
      <c r="D89" s="245" t="n"/>
      <c r="E89" s="244" t="n"/>
      <c r="F89" s="244" t="n"/>
      <c r="G89" s="244" t="n"/>
      <c r="H89" s="244" t="n"/>
    </row>
    <row r="90" ht="20" customHeight="1" s="58">
      <c r="A90" s="240" t="n"/>
      <c r="B90" s="241" t="n"/>
      <c r="C90" s="242" t="n"/>
      <c r="D90" s="242" t="n"/>
      <c r="E90" s="241" t="n"/>
      <c r="F90" s="241" t="n"/>
      <c r="G90" s="241" t="n"/>
      <c r="H90" s="241" t="n"/>
    </row>
    <row r="91" ht="20" customHeight="1" s="58">
      <c r="A91" s="243" t="n"/>
      <c r="B91" s="244" t="n"/>
      <c r="C91" s="245" t="n"/>
      <c r="D91" s="245" t="n"/>
      <c r="E91" s="244" t="n"/>
      <c r="F91" s="244" t="n"/>
      <c r="G91" s="244" t="n"/>
      <c r="H91" s="244" t="n"/>
    </row>
    <row r="92" ht="20" customHeight="1" s="58">
      <c r="A92" s="240" t="n"/>
      <c r="B92" s="241" t="n"/>
      <c r="C92" s="242" t="n"/>
      <c r="D92" s="242" t="n"/>
      <c r="E92" s="241" t="n"/>
      <c r="F92" s="241" t="n"/>
      <c r="G92" s="241" t="n"/>
      <c r="H92" s="241" t="n"/>
    </row>
    <row r="93" ht="20" customHeight="1" s="58">
      <c r="A93" s="243" t="n"/>
      <c r="B93" s="244" t="n"/>
      <c r="C93" s="245" t="n"/>
      <c r="D93" s="245" t="n"/>
      <c r="E93" s="244" t="n"/>
      <c r="F93" s="244" t="n"/>
      <c r="G93" s="244" t="n"/>
      <c r="H93" s="244" t="n"/>
    </row>
    <row r="94" ht="20" customHeight="1" s="58">
      <c r="A94" s="240" t="n"/>
      <c r="B94" s="241" t="n"/>
      <c r="C94" s="242" t="n"/>
      <c r="D94" s="242" t="n"/>
      <c r="E94" s="241" t="n"/>
      <c r="F94" s="241" t="n"/>
      <c r="G94" s="241" t="n"/>
      <c r="H94" s="241" t="n"/>
    </row>
    <row r="95" ht="20" customHeight="1" s="58">
      <c r="A95" s="243" t="n"/>
      <c r="B95" s="244" t="n"/>
      <c r="C95" s="245" t="n"/>
      <c r="D95" s="245" t="n"/>
      <c r="E95" s="244" t="n"/>
      <c r="F95" s="244" t="n"/>
      <c r="G95" s="244" t="n"/>
      <c r="H95" s="244" t="n"/>
    </row>
    <row r="96" ht="20" customHeight="1" s="58">
      <c r="A96" s="240" t="n"/>
      <c r="B96" s="241" t="n"/>
      <c r="C96" s="242" t="n"/>
      <c r="D96" s="242" t="n"/>
      <c r="E96" s="241" t="n"/>
      <c r="F96" s="241" t="n"/>
      <c r="G96" s="241" t="n"/>
      <c r="H96" s="241" t="n"/>
    </row>
    <row r="97" ht="20" customHeight="1" s="58">
      <c r="A97" s="243" t="n"/>
      <c r="B97" s="244" t="n"/>
      <c r="C97" s="245" t="n"/>
      <c r="D97" s="245" t="n"/>
      <c r="E97" s="244" t="n"/>
      <c r="F97" s="244" t="n"/>
      <c r="G97" s="244" t="n"/>
      <c r="H97" s="244" t="n"/>
    </row>
    <row r="98" ht="20" customHeight="1" s="58">
      <c r="A98" s="240" t="n"/>
      <c r="B98" s="241" t="n"/>
      <c r="C98" s="242" t="n"/>
      <c r="D98" s="242" t="n"/>
      <c r="E98" s="241" t="n"/>
      <c r="F98" s="241" t="n"/>
      <c r="G98" s="241" t="n"/>
      <c r="H98" s="241" t="n"/>
    </row>
    <row r="99" ht="20" customHeight="1" s="58">
      <c r="A99" s="243" t="n"/>
      <c r="B99" s="244" t="n"/>
      <c r="C99" s="245" t="n"/>
      <c r="D99" s="245" t="n"/>
      <c r="E99" s="244" t="n"/>
      <c r="F99" s="244" t="n"/>
      <c r="G99" s="244" t="n"/>
      <c r="H99" s="244" t="n"/>
    </row>
    <row r="100" ht="20" customHeight="1" s="58">
      <c r="A100" s="240" t="n"/>
      <c r="B100" s="241" t="n"/>
      <c r="C100" s="242" t="n"/>
      <c r="D100" s="242" t="n"/>
      <c r="E100" s="241" t="n"/>
      <c r="F100" s="241" t="n"/>
      <c r="G100" s="241" t="n"/>
      <c r="H100" s="241" t="n"/>
    </row>
    <row r="101" ht="20" customHeight="1" s="58">
      <c r="A101" s="243" t="n"/>
      <c r="B101" s="244" t="n"/>
      <c r="C101" s="245" t="n"/>
      <c r="D101" s="245" t="n"/>
      <c r="E101" s="244" t="n"/>
      <c r="F101" s="244" t="n"/>
      <c r="G101" s="244" t="n"/>
      <c r="H101" s="244" t="n"/>
    </row>
    <row r="102" ht="20" customHeight="1" s="58">
      <c r="A102" s="240" t="n"/>
      <c r="B102" s="241" t="n"/>
      <c r="C102" s="242" t="n"/>
      <c r="D102" s="242" t="n"/>
      <c r="E102" s="241" t="n"/>
      <c r="F102" s="241" t="n"/>
      <c r="G102" s="241" t="n"/>
      <c r="H102" s="241" t="n"/>
    </row>
    <row r="103" ht="20" customHeight="1" s="58">
      <c r="A103" s="243" t="n"/>
      <c r="B103" s="244" t="n"/>
      <c r="C103" s="245" t="n"/>
      <c r="D103" s="245" t="n"/>
      <c r="E103" s="244" t="n"/>
      <c r="F103" s="244" t="n"/>
      <c r="G103" s="244" t="n"/>
      <c r="H103" s="244" t="n"/>
    </row>
    <row r="104" ht="20" customHeight="1" s="58">
      <c r="A104" s="240" t="n"/>
      <c r="B104" s="241" t="n"/>
      <c r="C104" s="242" t="n"/>
      <c r="D104" s="242" t="n"/>
      <c r="E104" s="241" t="n"/>
      <c r="F104" s="241" t="n"/>
      <c r="G104" s="241" t="n"/>
      <c r="H104" s="241" t="n"/>
    </row>
    <row r="105" ht="20" customHeight="1" s="58">
      <c r="A105" s="243" t="n"/>
      <c r="B105" s="244" t="n"/>
      <c r="C105" s="245" t="n"/>
      <c r="D105" s="245" t="n"/>
      <c r="E105" s="244" t="n"/>
      <c r="F105" s="244" t="n"/>
      <c r="G105" s="244" t="n"/>
      <c r="H105" s="244" t="n"/>
    </row>
    <row r="106" ht="20" customHeight="1" s="58">
      <c r="A106" s="240" t="n"/>
      <c r="B106" s="241" t="n"/>
      <c r="C106" s="242" t="n"/>
      <c r="D106" s="242" t="n"/>
      <c r="E106" s="241" t="n"/>
      <c r="F106" s="241" t="n"/>
      <c r="G106" s="241" t="n"/>
      <c r="H106" s="241" t="n"/>
    </row>
    <row r="107" ht="20" customHeight="1" s="58">
      <c r="A107" s="243" t="n"/>
      <c r="B107" s="244" t="n"/>
      <c r="C107" s="245" t="n"/>
      <c r="D107" s="245" t="n"/>
      <c r="E107" s="244" t="n"/>
      <c r="F107" s="244" t="n"/>
      <c r="G107" s="244" t="n"/>
      <c r="H107" s="244" t="n"/>
    </row>
    <row r="108" ht="20" customHeight="1" s="58">
      <c r="A108" s="240" t="n"/>
      <c r="B108" s="241" t="n"/>
      <c r="C108" s="242" t="n"/>
      <c r="D108" s="242" t="n"/>
      <c r="E108" s="241" t="n"/>
      <c r="F108" s="241" t="n"/>
      <c r="G108" s="241" t="n"/>
      <c r="H108" s="241" t="n"/>
    </row>
    <row r="109" ht="20" customHeight="1" s="58">
      <c r="A109" s="243" t="n"/>
      <c r="B109" s="244" t="n"/>
      <c r="C109" s="245" t="n"/>
      <c r="D109" s="245" t="n"/>
      <c r="E109" s="244" t="n"/>
      <c r="F109" s="244" t="n"/>
      <c r="G109" s="244" t="n"/>
      <c r="H109" s="244" t="n"/>
    </row>
    <row r="110" ht="20" customHeight="1" s="58">
      <c r="A110" s="240" t="n"/>
      <c r="B110" s="241" t="n"/>
      <c r="C110" s="242" t="n"/>
      <c r="D110" s="242" t="n"/>
      <c r="E110" s="241" t="n"/>
      <c r="F110" s="241" t="n"/>
      <c r="G110" s="241" t="n"/>
      <c r="H110" s="241" t="n"/>
    </row>
    <row r="111" ht="20" customHeight="1" s="58">
      <c r="A111" s="243" t="n"/>
      <c r="B111" s="244" t="n"/>
      <c r="C111" s="245" t="n"/>
      <c r="D111" s="245" t="n"/>
      <c r="E111" s="244" t="n"/>
      <c r="F111" s="244" t="n"/>
      <c r="G111" s="244" t="n"/>
      <c r="H111" s="244" t="n"/>
    </row>
    <row r="112" ht="20" customHeight="1" s="58">
      <c r="A112" s="240" t="n"/>
      <c r="B112" s="241" t="n"/>
      <c r="C112" s="242" t="n"/>
      <c r="D112" s="242" t="n"/>
      <c r="E112" s="241" t="n"/>
      <c r="F112" s="241" t="n"/>
      <c r="G112" s="241" t="n"/>
      <c r="H112" s="241" t="n"/>
    </row>
    <row r="113" ht="20" customHeight="1" s="58">
      <c r="A113" s="243" t="n"/>
      <c r="B113" s="244" t="n"/>
      <c r="C113" s="245" t="n"/>
      <c r="D113" s="245" t="n"/>
      <c r="E113" s="244" t="n"/>
      <c r="F113" s="244" t="n"/>
      <c r="G113" s="244" t="n"/>
      <c r="H113" s="244" t="n"/>
    </row>
    <row r="114" ht="20" customHeight="1" s="58">
      <c r="A114" s="240" t="n"/>
      <c r="B114" s="241" t="n"/>
      <c r="C114" s="242" t="n"/>
      <c r="D114" s="242" t="n"/>
      <c r="E114" s="241" t="n"/>
      <c r="F114" s="241" t="n"/>
      <c r="G114" s="241" t="n"/>
      <c r="H114" s="241" t="n"/>
    </row>
    <row r="115" ht="20" customHeight="1" s="58">
      <c r="A115" s="243" t="n"/>
      <c r="B115" s="244" t="n"/>
      <c r="C115" s="245" t="n"/>
      <c r="D115" s="245" t="n"/>
      <c r="E115" s="244" t="n"/>
      <c r="F115" s="244" t="n"/>
      <c r="G115" s="244" t="n"/>
      <c r="H115" s="244" t="n"/>
    </row>
    <row r="116" ht="20" customHeight="1" s="58">
      <c r="A116" s="240" t="n"/>
      <c r="B116" s="241" t="n"/>
      <c r="C116" s="242" t="n"/>
      <c r="D116" s="242" t="n"/>
      <c r="E116" s="241" t="n"/>
      <c r="F116" s="241" t="n"/>
      <c r="G116" s="241" t="n"/>
      <c r="H116" s="241" t="n"/>
    </row>
    <row r="117" ht="20" customHeight="1" s="58">
      <c r="A117" s="243" t="n"/>
      <c r="B117" s="244" t="n"/>
      <c r="C117" s="245" t="n"/>
      <c r="D117" s="245" t="n"/>
      <c r="E117" s="244" t="n"/>
      <c r="F117" s="244" t="n"/>
      <c r="G117" s="244" t="n"/>
      <c r="H117" s="244" t="n"/>
    </row>
    <row r="118" ht="20" customHeight="1" s="58">
      <c r="A118" s="240" t="n"/>
      <c r="B118" s="241" t="n"/>
      <c r="C118" s="242" t="n"/>
      <c r="D118" s="242" t="n"/>
      <c r="E118" s="241" t="n"/>
      <c r="F118" s="241" t="n"/>
      <c r="G118" s="241" t="n"/>
      <c r="H118" s="241" t="n"/>
    </row>
    <row r="119" ht="20" customHeight="1" s="58">
      <c r="A119" s="243" t="n"/>
      <c r="B119" s="244" t="n"/>
      <c r="C119" s="245" t="n"/>
      <c r="D119" s="245" t="n"/>
      <c r="E119" s="244" t="n"/>
      <c r="F119" s="244" t="n"/>
      <c r="G119" s="244" t="n"/>
      <c r="H119" s="244" t="n"/>
    </row>
    <row r="120" ht="20" customHeight="1" s="58">
      <c r="A120" s="240" t="n"/>
      <c r="B120" s="241" t="n"/>
      <c r="C120" s="242" t="n"/>
      <c r="D120" s="242" t="n"/>
      <c r="E120" s="241" t="n"/>
      <c r="F120" s="241" t="n"/>
      <c r="G120" s="241" t="n"/>
      <c r="H120" s="241" t="n"/>
    </row>
    <row r="121" ht="20" customHeight="1" s="58">
      <c r="A121" s="243" t="n"/>
      <c r="B121" s="244" t="n"/>
      <c r="C121" s="245" t="n"/>
      <c r="D121" s="245" t="n"/>
      <c r="E121" s="244" t="n"/>
      <c r="F121" s="244" t="n"/>
      <c r="G121" s="244" t="n"/>
      <c r="H121" s="244" t="n"/>
    </row>
    <row r="122" ht="20" customHeight="1" s="58">
      <c r="A122" s="240" t="n"/>
      <c r="B122" s="241" t="n"/>
      <c r="C122" s="242" t="n"/>
      <c r="D122" s="242" t="n"/>
      <c r="E122" s="241" t="n"/>
      <c r="F122" s="241" t="n"/>
      <c r="G122" s="241" t="n"/>
      <c r="H122" s="241" t="n"/>
    </row>
    <row r="123" ht="20" customHeight="1" s="58">
      <c r="A123" s="243" t="n"/>
      <c r="B123" s="244" t="n"/>
      <c r="C123" s="245" t="n"/>
      <c r="D123" s="245" t="n"/>
      <c r="E123" s="244" t="n"/>
      <c r="F123" s="244" t="n"/>
      <c r="G123" s="244" t="n"/>
      <c r="H123" s="244" t="n"/>
    </row>
    <row r="124" ht="20" customHeight="1" s="58">
      <c r="A124" s="240" t="n"/>
      <c r="B124" s="241" t="n"/>
      <c r="C124" s="242" t="n"/>
      <c r="D124" s="242" t="n"/>
      <c r="E124" s="241" t="n"/>
      <c r="F124" s="241" t="n"/>
      <c r="G124" s="241" t="n"/>
      <c r="H124" s="241" t="n"/>
    </row>
    <row r="125" ht="20" customHeight="1" s="58">
      <c r="A125" s="243" t="n"/>
      <c r="B125" s="244" t="n"/>
      <c r="C125" s="245" t="n"/>
      <c r="D125" s="245" t="n"/>
      <c r="E125" s="244" t="n"/>
      <c r="F125" s="244" t="n"/>
      <c r="G125" s="244" t="n"/>
      <c r="H125" s="244" t="n"/>
    </row>
    <row r="126" ht="20" customHeight="1" s="58">
      <c r="A126" s="240" t="n"/>
      <c r="B126" s="241" t="n"/>
      <c r="C126" s="242" t="n"/>
      <c r="D126" s="242" t="n"/>
      <c r="E126" s="241" t="n"/>
      <c r="F126" s="241" t="n"/>
      <c r="G126" s="241" t="n"/>
      <c r="H126" s="241" t="n"/>
    </row>
    <row r="127" ht="20" customHeight="1" s="58">
      <c r="A127" s="243" t="n"/>
      <c r="B127" s="244" t="n"/>
      <c r="C127" s="245" t="n"/>
      <c r="D127" s="245" t="n"/>
      <c r="E127" s="244" t="n"/>
      <c r="F127" s="244" t="n"/>
      <c r="G127" s="244" t="n"/>
      <c r="H127" s="244" t="n"/>
    </row>
    <row r="128" ht="20" customHeight="1" s="58">
      <c r="A128" s="240" t="n"/>
      <c r="B128" s="241" t="n"/>
      <c r="C128" s="242" t="n"/>
      <c r="D128" s="242" t="n"/>
      <c r="E128" s="241" t="n"/>
      <c r="F128" s="241" t="n"/>
      <c r="G128" s="241" t="n"/>
      <c r="H128" s="241" t="n"/>
    </row>
    <row r="129" ht="20" customHeight="1" s="58">
      <c r="A129" s="243" t="n"/>
      <c r="B129" s="244" t="n"/>
      <c r="C129" s="245" t="n"/>
      <c r="D129" s="245" t="n"/>
      <c r="E129" s="244" t="n"/>
      <c r="F129" s="244" t="n"/>
      <c r="G129" s="244" t="n"/>
      <c r="H129" s="244" t="n"/>
    </row>
    <row r="130" ht="20" customHeight="1" s="58">
      <c r="A130" s="240" t="n"/>
      <c r="B130" s="241" t="n"/>
      <c r="C130" s="242" t="n"/>
      <c r="D130" s="242" t="n"/>
      <c r="E130" s="241" t="n"/>
      <c r="F130" s="241" t="n"/>
      <c r="G130" s="241" t="n"/>
      <c r="H130" s="241" t="n"/>
    </row>
    <row r="131" ht="20" customHeight="1" s="58">
      <c r="A131" s="243" t="n"/>
      <c r="B131" s="244" t="n"/>
      <c r="C131" s="245" t="n"/>
      <c r="D131" s="245" t="n"/>
      <c r="E131" s="244" t="n"/>
      <c r="F131" s="244" t="n"/>
      <c r="G131" s="244" t="n"/>
      <c r="H131" s="244" t="n"/>
    </row>
    <row r="132" ht="20" customHeight="1" s="58">
      <c r="A132" s="240" t="n"/>
      <c r="B132" s="241" t="n"/>
      <c r="C132" s="242" t="n"/>
      <c r="D132" s="242" t="n"/>
      <c r="E132" s="241" t="n"/>
      <c r="F132" s="241" t="n"/>
      <c r="G132" s="241" t="n"/>
      <c r="H132" s="241" t="n"/>
    </row>
    <row r="133" ht="20" customHeight="1" s="58">
      <c r="A133" s="243" t="n"/>
      <c r="B133" s="244" t="n"/>
      <c r="C133" s="245" t="n"/>
      <c r="D133" s="245" t="n"/>
      <c r="E133" s="244" t="n"/>
      <c r="F133" s="244" t="n"/>
      <c r="G133" s="244" t="n"/>
      <c r="H133" s="244" t="n"/>
    </row>
    <row r="134" ht="20" customHeight="1" s="58">
      <c r="A134" s="240" t="n"/>
      <c r="B134" s="241" t="n"/>
      <c r="C134" s="242" t="n"/>
      <c r="D134" s="242" t="n"/>
      <c r="E134" s="241" t="n"/>
      <c r="F134" s="241" t="n"/>
      <c r="G134" s="241" t="n"/>
      <c r="H134" s="241" t="n"/>
    </row>
    <row r="135" ht="20" customHeight="1" s="58">
      <c r="A135" s="243" t="n"/>
      <c r="B135" s="244" t="n"/>
      <c r="C135" s="245" t="n"/>
      <c r="D135" s="245" t="n"/>
      <c r="E135" s="244" t="n"/>
      <c r="F135" s="244" t="n"/>
      <c r="G135" s="244" t="n"/>
      <c r="H135" s="244" t="n"/>
    </row>
    <row r="136" ht="20" customHeight="1" s="58">
      <c r="A136" s="240" t="n"/>
      <c r="B136" s="241" t="n"/>
      <c r="C136" s="242" t="n"/>
      <c r="D136" s="242" t="n"/>
      <c r="E136" s="241" t="n"/>
      <c r="F136" s="241" t="n"/>
      <c r="G136" s="241" t="n"/>
      <c r="H136" s="241" t="n"/>
    </row>
    <row r="137" ht="20" customHeight="1" s="58">
      <c r="A137" s="243" t="n"/>
      <c r="B137" s="244" t="n"/>
      <c r="C137" s="245" t="n"/>
      <c r="D137" s="245" t="n"/>
      <c r="E137" s="244" t="n"/>
      <c r="F137" s="244" t="n"/>
      <c r="G137" s="244" t="n"/>
      <c r="H137" s="244" t="n"/>
    </row>
    <row r="138" ht="20" customHeight="1" s="58">
      <c r="A138" s="240" t="n"/>
      <c r="B138" s="241" t="n"/>
      <c r="C138" s="242" t="n"/>
      <c r="D138" s="242" t="n"/>
      <c r="E138" s="241" t="n"/>
      <c r="F138" s="241" t="n"/>
      <c r="G138" s="241" t="n"/>
      <c r="H138" s="241" t="n"/>
    </row>
    <row r="139" ht="20" customHeight="1" s="58">
      <c r="A139" s="243" t="n"/>
      <c r="B139" s="244" t="n"/>
      <c r="C139" s="245" t="n"/>
      <c r="D139" s="245" t="n"/>
      <c r="E139" s="244" t="n"/>
      <c r="F139" s="244" t="n"/>
      <c r="G139" s="244" t="n"/>
      <c r="H139" s="244" t="n"/>
    </row>
    <row r="140" ht="20" customHeight="1" s="58">
      <c r="A140" s="240" t="n"/>
      <c r="B140" s="241" t="n"/>
      <c r="C140" s="242" t="n"/>
      <c r="D140" s="242" t="n"/>
      <c r="E140" s="241" t="n"/>
      <c r="F140" s="241" t="n"/>
      <c r="G140" s="241" t="n"/>
      <c r="H140" s="241" t="n"/>
    </row>
    <row r="141" ht="20" customHeight="1" s="58">
      <c r="A141" s="243" t="n"/>
      <c r="B141" s="244" t="n"/>
      <c r="C141" s="245" t="n"/>
      <c r="D141" s="245" t="n"/>
      <c r="E141" s="244" t="n"/>
      <c r="F141" s="244" t="n"/>
      <c r="G141" s="244" t="n"/>
      <c r="H141" s="244" t="n"/>
    </row>
    <row r="142" ht="20" customHeight="1" s="58">
      <c r="A142" s="240" t="n"/>
      <c r="B142" s="241" t="n"/>
      <c r="C142" s="242" t="n"/>
      <c r="D142" s="242" t="n"/>
      <c r="E142" s="241" t="n"/>
      <c r="F142" s="241" t="n"/>
      <c r="G142" s="241" t="n"/>
      <c r="H142" s="241" t="n"/>
    </row>
    <row r="143" ht="20" customHeight="1" s="58">
      <c r="A143" s="243" t="n"/>
      <c r="B143" s="244" t="n"/>
      <c r="C143" s="245" t="n"/>
      <c r="D143" s="245" t="n"/>
      <c r="E143" s="244" t="n"/>
      <c r="F143" s="244" t="n"/>
      <c r="G143" s="244" t="n"/>
      <c r="H143" s="244" t="n"/>
    </row>
    <row r="144" ht="20" customHeight="1" s="58">
      <c r="A144" s="240" t="n"/>
      <c r="B144" s="241" t="n"/>
      <c r="C144" s="242" t="n"/>
      <c r="D144" s="242" t="n"/>
      <c r="E144" s="241" t="n"/>
      <c r="F144" s="241" t="n"/>
      <c r="G144" s="241" t="n"/>
      <c r="H144" s="241" t="n"/>
    </row>
    <row r="145" ht="20" customHeight="1" s="58">
      <c r="A145" s="243" t="n"/>
      <c r="B145" s="244" t="n"/>
      <c r="C145" s="245" t="n"/>
      <c r="D145" s="245" t="n"/>
      <c r="E145" s="244" t="n"/>
      <c r="F145" s="244" t="n"/>
      <c r="G145" s="244" t="n"/>
      <c r="H145" s="244" t="n"/>
    </row>
    <row r="146" ht="20" customHeight="1" s="58">
      <c r="A146" s="240" t="n"/>
      <c r="B146" s="241" t="n"/>
      <c r="C146" s="242" t="n"/>
      <c r="D146" s="242" t="n"/>
      <c r="E146" s="241" t="n"/>
      <c r="F146" s="241" t="n"/>
      <c r="G146" s="241" t="n"/>
      <c r="H146" s="241" t="n"/>
    </row>
    <row r="147" ht="20" customHeight="1" s="58">
      <c r="A147" s="243" t="n"/>
      <c r="B147" s="244" t="n"/>
      <c r="C147" s="245" t="n"/>
      <c r="D147" s="245" t="n"/>
      <c r="E147" s="244" t="n"/>
      <c r="F147" s="244" t="n"/>
      <c r="G147" s="244" t="n"/>
      <c r="H147" s="244" t="n"/>
    </row>
    <row r="148" ht="20" customHeight="1" s="58">
      <c r="A148" s="240" t="n"/>
      <c r="B148" s="241" t="n"/>
      <c r="C148" s="242" t="n"/>
      <c r="D148" s="242" t="n"/>
      <c r="E148" s="241" t="n"/>
      <c r="F148" s="241" t="n"/>
      <c r="G148" s="241" t="n"/>
      <c r="H148" s="241" t="n"/>
    </row>
    <row r="149" ht="20" customHeight="1" s="58">
      <c r="A149" s="243" t="n"/>
      <c r="B149" s="244" t="n"/>
      <c r="C149" s="245" t="n"/>
      <c r="D149" s="245" t="n"/>
      <c r="E149" s="244" t="n"/>
      <c r="F149" s="244" t="n"/>
      <c r="G149" s="244" t="n"/>
      <c r="H149" s="244" t="n"/>
    </row>
    <row r="150" ht="20" customHeight="1" s="58">
      <c r="A150" s="240" t="n"/>
      <c r="B150" s="241" t="n"/>
      <c r="C150" s="242" t="n"/>
      <c r="D150" s="242" t="n"/>
      <c r="E150" s="241" t="n"/>
      <c r="F150" s="241" t="n"/>
      <c r="G150" s="241" t="n"/>
      <c r="H150" s="241" t="n"/>
    </row>
    <row r="151" ht="20" customHeight="1" s="58">
      <c r="A151" s="243" t="n"/>
      <c r="B151" s="244" t="n"/>
      <c r="C151" s="245" t="n"/>
      <c r="D151" s="245" t="n"/>
      <c r="E151" s="244" t="n"/>
      <c r="F151" s="244" t="n"/>
      <c r="G151" s="244" t="n"/>
      <c r="H151" s="244" t="n"/>
    </row>
    <row r="152" ht="20" customHeight="1" s="58">
      <c r="A152" s="240" t="n"/>
      <c r="B152" s="241" t="n"/>
      <c r="C152" s="242" t="n"/>
      <c r="D152" s="242" t="n"/>
      <c r="E152" s="241" t="n"/>
      <c r="F152" s="241" t="n"/>
      <c r="G152" s="241" t="n"/>
      <c r="H152" s="241" t="n"/>
    </row>
    <row r="153" ht="20" customHeight="1" s="58">
      <c r="A153" s="243" t="n"/>
      <c r="B153" s="244" t="n"/>
      <c r="C153" s="245" t="n"/>
      <c r="D153" s="245" t="n"/>
      <c r="E153" s="244" t="n"/>
      <c r="F153" s="244" t="n"/>
      <c r="G153" s="244" t="n"/>
      <c r="H153" s="244" t="n"/>
    </row>
    <row r="154" ht="20" customHeight="1" s="58">
      <c r="A154" s="240" t="n"/>
      <c r="B154" s="241" t="n"/>
      <c r="C154" s="242" t="n"/>
      <c r="D154" s="242" t="n"/>
      <c r="E154" s="241" t="n"/>
      <c r="F154" s="241" t="n"/>
      <c r="G154" s="241" t="n"/>
      <c r="H154" s="241" t="n"/>
    </row>
    <row r="155" ht="20" customHeight="1" s="58">
      <c r="A155" s="243" t="n"/>
      <c r="B155" s="244" t="n"/>
      <c r="C155" s="245" t="n"/>
      <c r="D155" s="245" t="n"/>
      <c r="E155" s="244" t="n"/>
      <c r="F155" s="244" t="n"/>
      <c r="G155" s="244" t="n"/>
      <c r="H155" s="244" t="n"/>
    </row>
    <row r="156" ht="20" customHeight="1" s="58">
      <c r="A156" s="240" t="n"/>
      <c r="B156" s="241" t="n"/>
      <c r="C156" s="242" t="n"/>
      <c r="D156" s="242" t="n"/>
      <c r="E156" s="241" t="n"/>
      <c r="F156" s="241" t="n"/>
      <c r="G156" s="241" t="n"/>
      <c r="H156" s="241" t="n"/>
    </row>
    <row r="157" ht="20" customHeight="1" s="58">
      <c r="A157" s="243" t="n"/>
      <c r="B157" s="244" t="n"/>
      <c r="C157" s="245" t="n"/>
      <c r="D157" s="245" t="n"/>
      <c r="E157" s="244" t="n"/>
      <c r="F157" s="244" t="n"/>
      <c r="G157" s="244" t="n"/>
      <c r="H157" s="244" t="n"/>
    </row>
    <row r="158" ht="20" customHeight="1" s="58">
      <c r="A158" s="240" t="n"/>
      <c r="B158" s="241" t="n"/>
      <c r="C158" s="242" t="n"/>
      <c r="D158" s="242" t="n"/>
      <c r="E158" s="241" t="n"/>
      <c r="F158" s="241" t="n"/>
      <c r="G158" s="241" t="n"/>
      <c r="H158" s="241" t="n"/>
    </row>
    <row r="159" ht="20" customHeight="1" s="58">
      <c r="A159" s="243" t="n"/>
      <c r="B159" s="244" t="n"/>
      <c r="C159" s="245" t="n"/>
      <c r="D159" s="245" t="n"/>
      <c r="E159" s="244" t="n"/>
      <c r="F159" s="244" t="n"/>
      <c r="G159" s="244" t="n"/>
      <c r="H159" s="244" t="n"/>
    </row>
    <row r="160" ht="20" customHeight="1" s="58">
      <c r="A160" s="240" t="n"/>
      <c r="B160" s="241" t="n"/>
      <c r="C160" s="242" t="n"/>
      <c r="D160" s="242" t="n"/>
      <c r="E160" s="241" t="n"/>
      <c r="F160" s="241" t="n"/>
      <c r="G160" s="241" t="n"/>
      <c r="H160" s="241" t="n"/>
    </row>
    <row r="161" ht="20" customHeight="1" s="58">
      <c r="A161" s="243" t="n"/>
      <c r="B161" s="244" t="n"/>
      <c r="C161" s="245" t="n"/>
      <c r="D161" s="245" t="n"/>
      <c r="E161" s="244" t="n"/>
      <c r="F161" s="244" t="n"/>
      <c r="G161" s="244" t="n"/>
      <c r="H161" s="244" t="n"/>
    </row>
    <row r="162" ht="20" customHeight="1" s="58">
      <c r="A162" s="240" t="n"/>
      <c r="B162" s="241" t="n"/>
      <c r="C162" s="242" t="n"/>
      <c r="D162" s="242" t="n"/>
      <c r="E162" s="241" t="n"/>
      <c r="F162" s="241" t="n"/>
      <c r="G162" s="241" t="n"/>
      <c r="H162" s="241" t="n"/>
    </row>
    <row r="163" ht="20" customHeight="1" s="58">
      <c r="A163" s="243" t="n"/>
      <c r="B163" s="244" t="n"/>
      <c r="C163" s="245" t="n"/>
      <c r="D163" s="245" t="n"/>
      <c r="E163" s="244" t="n"/>
      <c r="F163" s="244" t="n"/>
      <c r="G163" s="244" t="n"/>
      <c r="H163" s="244" t="n"/>
    </row>
    <row r="164" ht="20" customHeight="1" s="58">
      <c r="A164" s="240" t="n"/>
      <c r="B164" s="241" t="n"/>
      <c r="C164" s="242" t="n"/>
      <c r="D164" s="242" t="n"/>
      <c r="E164" s="241" t="n"/>
      <c r="F164" s="241" t="n"/>
      <c r="G164" s="241" t="n"/>
      <c r="H164" s="241" t="n"/>
    </row>
    <row r="165" ht="20" customHeight="1" s="58">
      <c r="A165" s="243" t="n"/>
      <c r="B165" s="244" t="n"/>
      <c r="C165" s="245" t="n"/>
      <c r="D165" s="245" t="n"/>
      <c r="E165" s="244" t="n"/>
      <c r="F165" s="244" t="n"/>
      <c r="G165" s="244" t="n"/>
      <c r="H165" s="244" t="n"/>
    </row>
    <row r="166" ht="20" customHeight="1" s="58">
      <c r="A166" s="240" t="n"/>
      <c r="B166" s="241" t="n"/>
      <c r="C166" s="242" t="n"/>
      <c r="D166" s="242" t="n"/>
      <c r="E166" s="241" t="n"/>
      <c r="F166" s="241" t="n"/>
      <c r="G166" s="241" t="n"/>
      <c r="H166" s="241" t="n"/>
    </row>
    <row r="167" ht="20" customHeight="1" s="58">
      <c r="A167" s="243" t="n"/>
      <c r="B167" s="244" t="n"/>
      <c r="C167" s="245" t="n"/>
      <c r="D167" s="245" t="n"/>
      <c r="E167" s="244" t="n"/>
      <c r="F167" s="244" t="n"/>
      <c r="G167" s="244" t="n"/>
      <c r="H167" s="244" t="n"/>
    </row>
    <row r="168" ht="20" customHeight="1" s="58">
      <c r="A168" s="240" t="n"/>
      <c r="B168" s="241" t="n"/>
      <c r="C168" s="242" t="n"/>
      <c r="D168" s="242" t="n"/>
      <c r="E168" s="241" t="n"/>
      <c r="F168" s="241" t="n"/>
      <c r="G168" s="241" t="n"/>
      <c r="H168" s="241" t="n"/>
    </row>
    <row r="169" ht="20" customHeight="1" s="58">
      <c r="A169" s="243" t="n"/>
      <c r="B169" s="244" t="n"/>
      <c r="C169" s="245" t="n"/>
      <c r="D169" s="245" t="n"/>
      <c r="E169" s="244" t="n"/>
      <c r="F169" s="244" t="n"/>
      <c r="G169" s="244" t="n"/>
      <c r="H169" s="244" t="n"/>
    </row>
    <row r="170" ht="20" customHeight="1" s="58">
      <c r="A170" s="240" t="n"/>
      <c r="B170" s="241" t="n"/>
      <c r="C170" s="242" t="n"/>
      <c r="D170" s="242" t="n"/>
      <c r="E170" s="241" t="n"/>
      <c r="F170" s="241" t="n"/>
      <c r="G170" s="241" t="n"/>
      <c r="H170" s="241" t="n"/>
    </row>
    <row r="171" ht="20" customHeight="1" s="58">
      <c r="A171" s="243" t="n"/>
      <c r="B171" s="244" t="n"/>
      <c r="C171" s="245" t="n"/>
      <c r="D171" s="245" t="n"/>
      <c r="E171" s="244" t="n"/>
      <c r="F171" s="244" t="n"/>
      <c r="G171" s="244" t="n"/>
      <c r="H171" s="244" t="n"/>
    </row>
    <row r="172" ht="20" customHeight="1" s="58">
      <c r="A172" s="240" t="n"/>
      <c r="B172" s="241" t="n"/>
      <c r="C172" s="242" t="n"/>
      <c r="D172" s="242" t="n"/>
      <c r="E172" s="241" t="n"/>
      <c r="F172" s="241" t="n"/>
      <c r="G172" s="241" t="n"/>
      <c r="H172" s="241" t="n"/>
    </row>
    <row r="173" ht="20" customHeight="1" s="58">
      <c r="A173" s="243" t="n"/>
      <c r="B173" s="244" t="n"/>
      <c r="C173" s="245" t="n"/>
      <c r="D173" s="245" t="n"/>
      <c r="E173" s="244" t="n"/>
      <c r="F173" s="244" t="n"/>
      <c r="G173" s="244" t="n"/>
      <c r="H173" s="244" t="n"/>
    </row>
    <row r="174" ht="20" customHeight="1" s="58">
      <c r="A174" s="240" t="n"/>
      <c r="B174" s="241" t="n"/>
      <c r="C174" s="242" t="n"/>
      <c r="D174" s="242" t="n"/>
      <c r="E174" s="241" t="n"/>
      <c r="F174" s="241" t="n"/>
      <c r="G174" s="241" t="n"/>
      <c r="H174" s="241" t="n"/>
    </row>
    <row r="175" ht="20" customHeight="1" s="58">
      <c r="A175" s="243" t="n"/>
      <c r="B175" s="244" t="n"/>
      <c r="C175" s="245" t="n"/>
      <c r="D175" s="245" t="n"/>
      <c r="E175" s="244" t="n"/>
      <c r="F175" s="244" t="n"/>
      <c r="G175" s="244" t="n"/>
      <c r="H175" s="244" t="n"/>
    </row>
    <row r="176" ht="20" customHeight="1" s="58">
      <c r="A176" s="240" t="n"/>
      <c r="B176" s="241" t="n"/>
      <c r="C176" s="242" t="n"/>
      <c r="D176" s="242" t="n"/>
      <c r="E176" s="241" t="n"/>
      <c r="F176" s="241" t="n"/>
      <c r="G176" s="241" t="n"/>
      <c r="H176" s="241" t="n"/>
    </row>
    <row r="177" ht="20" customHeight="1" s="58">
      <c r="A177" s="243" t="n"/>
      <c r="B177" s="244" t="n"/>
      <c r="C177" s="245" t="n"/>
      <c r="D177" s="245" t="n"/>
      <c r="E177" s="244" t="n"/>
      <c r="F177" s="244" t="n"/>
      <c r="G177" s="244" t="n"/>
      <c r="H177" s="244" t="n"/>
    </row>
    <row r="178" ht="20" customHeight="1" s="58">
      <c r="A178" s="240" t="n"/>
      <c r="B178" s="241" t="n"/>
      <c r="C178" s="242" t="n"/>
      <c r="D178" s="242" t="n"/>
      <c r="E178" s="241" t="n"/>
      <c r="F178" s="241" t="n"/>
      <c r="G178" s="241" t="n"/>
      <c r="H178" s="241" t="n"/>
    </row>
    <row r="179" ht="20" customHeight="1" s="58">
      <c r="A179" s="243" t="n"/>
      <c r="B179" s="244" t="n"/>
      <c r="C179" s="245" t="n"/>
      <c r="D179" s="245" t="n"/>
      <c r="E179" s="244" t="n"/>
      <c r="F179" s="244" t="n"/>
      <c r="G179" s="244" t="n"/>
      <c r="H179" s="244" t="n"/>
    </row>
    <row r="180" ht="20" customHeight="1" s="58">
      <c r="A180" s="240" t="n"/>
      <c r="B180" s="241" t="n"/>
      <c r="C180" s="242" t="n"/>
      <c r="D180" s="242" t="n"/>
      <c r="E180" s="241" t="n"/>
      <c r="F180" s="241" t="n"/>
      <c r="G180" s="241" t="n"/>
      <c r="H180" s="241" t="n"/>
    </row>
    <row r="181" ht="20" customHeight="1" s="58">
      <c r="A181" s="243" t="n"/>
      <c r="B181" s="244" t="n"/>
      <c r="C181" s="245" t="n"/>
      <c r="D181" s="245" t="n"/>
      <c r="E181" s="244" t="n"/>
      <c r="F181" s="244" t="n"/>
      <c r="G181" s="244" t="n"/>
      <c r="H181" s="244" t="n"/>
    </row>
    <row r="182" ht="20" customHeight="1" s="58">
      <c r="A182" s="240" t="n"/>
      <c r="B182" s="241" t="n"/>
      <c r="C182" s="242" t="n"/>
      <c r="D182" s="242" t="n"/>
      <c r="E182" s="241" t="n"/>
      <c r="F182" s="241" t="n"/>
      <c r="G182" s="241" t="n"/>
      <c r="H182" s="241" t="n"/>
    </row>
    <row r="183" ht="20" customHeight="1" s="58">
      <c r="A183" s="243" t="n"/>
      <c r="B183" s="244" t="n"/>
      <c r="C183" s="245" t="n"/>
      <c r="D183" s="245" t="n"/>
      <c r="E183" s="244" t="n"/>
      <c r="F183" s="244" t="n"/>
      <c r="G183" s="244" t="n"/>
      <c r="H183" s="244" t="n"/>
    </row>
    <row r="184" ht="20" customHeight="1" s="58">
      <c r="A184" s="240" t="n"/>
      <c r="B184" s="241" t="n"/>
      <c r="C184" s="242" t="n"/>
      <c r="D184" s="242" t="n"/>
      <c r="E184" s="241" t="n"/>
      <c r="F184" s="241" t="n"/>
      <c r="G184" s="241" t="n"/>
      <c r="H184" s="241" t="n"/>
    </row>
    <row r="185" ht="20" customHeight="1" s="58">
      <c r="A185" s="243" t="n"/>
      <c r="B185" s="244" t="n"/>
      <c r="C185" s="245" t="n"/>
      <c r="D185" s="245" t="n"/>
      <c r="E185" s="244" t="n"/>
      <c r="F185" s="244" t="n"/>
      <c r="G185" s="244" t="n"/>
      <c r="H185" s="244" t="n"/>
    </row>
    <row r="186" ht="20" customHeight="1" s="58">
      <c r="A186" s="240" t="n"/>
      <c r="B186" s="241" t="n"/>
      <c r="C186" s="242" t="n"/>
      <c r="D186" s="242" t="n"/>
      <c r="E186" s="241" t="n"/>
      <c r="F186" s="241" t="n"/>
      <c r="G186" s="241" t="n"/>
      <c r="H186" s="241" t="n"/>
    </row>
    <row r="187" ht="20" customHeight="1" s="58">
      <c r="A187" s="243" t="n"/>
      <c r="B187" s="244" t="n"/>
      <c r="C187" s="245" t="n"/>
      <c r="D187" s="245" t="n"/>
      <c r="E187" s="244" t="n"/>
      <c r="F187" s="244" t="n"/>
      <c r="G187" s="244" t="n"/>
      <c r="H187" s="244" t="n"/>
    </row>
    <row r="188" ht="20" customHeight="1" s="58">
      <c r="A188" s="240" t="n"/>
      <c r="B188" s="241" t="n"/>
      <c r="C188" s="242" t="n"/>
      <c r="D188" s="242" t="n"/>
      <c r="E188" s="241" t="n"/>
      <c r="F188" s="241" t="n"/>
      <c r="G188" s="241" t="n"/>
      <c r="H188" s="241" t="n"/>
    </row>
    <row r="189" ht="20" customHeight="1" s="58">
      <c r="A189" s="243" t="n"/>
      <c r="B189" s="244" t="n"/>
      <c r="C189" s="245" t="n"/>
      <c r="D189" s="245" t="n"/>
      <c r="E189" s="244" t="n"/>
      <c r="F189" s="244" t="n"/>
      <c r="G189" s="244" t="n"/>
      <c r="H189" s="244" t="n"/>
    </row>
    <row r="190" ht="20" customHeight="1" s="58">
      <c r="A190" s="240" t="n"/>
      <c r="B190" s="241" t="n"/>
      <c r="C190" s="242" t="n"/>
      <c r="D190" s="242" t="n"/>
      <c r="E190" s="241" t="n"/>
      <c r="F190" s="241" t="n"/>
      <c r="G190" s="241" t="n"/>
      <c r="H190" s="241" t="n"/>
    </row>
    <row r="191" ht="20" customHeight="1" s="58">
      <c r="A191" s="243" t="n"/>
      <c r="B191" s="244" t="n"/>
      <c r="C191" s="245" t="n"/>
      <c r="D191" s="245" t="n"/>
      <c r="E191" s="244" t="n"/>
      <c r="F191" s="244" t="n"/>
      <c r="G191" s="244" t="n"/>
      <c r="H191" s="244" t="n"/>
    </row>
    <row r="192" ht="20" customHeight="1" s="58">
      <c r="A192" s="240" t="n"/>
      <c r="B192" s="241" t="n"/>
      <c r="C192" s="242" t="n"/>
      <c r="D192" s="242" t="n"/>
      <c r="E192" s="241" t="n"/>
      <c r="F192" s="241" t="n"/>
      <c r="G192" s="241" t="n"/>
      <c r="H192" s="241" t="n"/>
    </row>
    <row r="193" ht="20" customHeight="1" s="58">
      <c r="A193" s="243" t="n"/>
      <c r="B193" s="244" t="n"/>
      <c r="C193" s="245" t="n"/>
      <c r="D193" s="245" t="n"/>
      <c r="E193" s="244" t="n"/>
      <c r="F193" s="244" t="n"/>
      <c r="G193" s="244" t="n"/>
      <c r="H193" s="244" t="n"/>
    </row>
    <row r="194" ht="20" customHeight="1" s="58">
      <c r="A194" s="240" t="n"/>
      <c r="B194" s="241" t="n"/>
      <c r="C194" s="242" t="n"/>
      <c r="D194" s="242" t="n"/>
      <c r="E194" s="241" t="n"/>
      <c r="F194" s="241" t="n"/>
      <c r="G194" s="241" t="n"/>
      <c r="H194" s="241" t="n"/>
    </row>
    <row r="195" ht="20" customHeight="1" s="58">
      <c r="A195" s="243" t="n"/>
      <c r="B195" s="244" t="n"/>
      <c r="C195" s="245" t="n"/>
      <c r="D195" s="245" t="n"/>
      <c r="E195" s="244" t="n"/>
      <c r="F195" s="244" t="n"/>
      <c r="G195" s="244" t="n"/>
      <c r="H195" s="244" t="n"/>
    </row>
    <row r="196" ht="20" customHeight="1" s="58">
      <c r="A196" s="240" t="n"/>
      <c r="B196" s="241" t="n"/>
      <c r="C196" s="242" t="n"/>
      <c r="D196" s="242" t="n"/>
      <c r="E196" s="241" t="n"/>
      <c r="F196" s="241" t="n"/>
      <c r="G196" s="241" t="n"/>
      <c r="H196" s="241" t="n"/>
    </row>
    <row r="197" ht="20" customHeight="1" s="58">
      <c r="A197" s="243" t="n"/>
      <c r="B197" s="244" t="n"/>
      <c r="C197" s="245" t="n"/>
      <c r="D197" s="245" t="n"/>
      <c r="E197" s="244" t="n"/>
      <c r="F197" s="244" t="n"/>
      <c r="G197" s="244" t="n"/>
      <c r="H197" s="244" t="n"/>
    </row>
    <row r="198" ht="20" customHeight="1" s="58">
      <c r="A198" s="240" t="n"/>
      <c r="B198" s="241" t="n"/>
      <c r="C198" s="242" t="n"/>
      <c r="D198" s="242" t="n"/>
      <c r="E198" s="241" t="n"/>
      <c r="F198" s="241" t="n"/>
      <c r="G198" s="241" t="n"/>
      <c r="H198" s="241" t="n"/>
    </row>
    <row r="199" ht="20" customHeight="1" s="58">
      <c r="A199" s="243" t="n"/>
      <c r="B199" s="244" t="n"/>
      <c r="C199" s="245" t="n"/>
      <c r="D199" s="245" t="n"/>
      <c r="E199" s="244" t="n"/>
      <c r="F199" s="244" t="n"/>
      <c r="G199" s="244" t="n"/>
      <c r="H199" s="244" t="n"/>
    </row>
    <row r="200" ht="20" customHeight="1" s="58">
      <c r="A200" s="240" t="n"/>
      <c r="B200" s="241" t="n"/>
      <c r="C200" s="242" t="n"/>
      <c r="D200" s="242" t="n"/>
      <c r="E200" s="241" t="n"/>
      <c r="F200" s="241" t="n"/>
      <c r="G200" s="241" t="n"/>
      <c r="H200" s="241" t="n"/>
    </row>
    <row r="201" ht="20" customHeight="1" s="58">
      <c r="A201" s="243" t="n"/>
      <c r="B201" s="244" t="n"/>
      <c r="C201" s="245" t="n"/>
      <c r="D201" s="245" t="n"/>
      <c r="E201" s="244" t="n"/>
      <c r="F201" s="244" t="n"/>
      <c r="G201" s="244" t="n"/>
      <c r="H201" s="244" t="n"/>
    </row>
    <row r="202" ht="20" customHeight="1" s="58">
      <c r="A202" s="240" t="n"/>
      <c r="B202" s="241" t="n"/>
      <c r="C202" s="242" t="n"/>
      <c r="D202" s="242" t="n"/>
      <c r="E202" s="241" t="n"/>
      <c r="F202" s="241" t="n"/>
      <c r="G202" s="241" t="n"/>
      <c r="H202" s="241" t="n"/>
    </row>
    <row r="203" ht="20" customHeight="1" s="58">
      <c r="A203" s="243" t="n"/>
      <c r="B203" s="244" t="n"/>
      <c r="C203" s="245" t="n"/>
      <c r="D203" s="245" t="n"/>
      <c r="E203" s="244" t="n"/>
      <c r="F203" s="244" t="n"/>
      <c r="G203" s="244" t="n"/>
      <c r="H203" s="244" t="n"/>
    </row>
    <row r="204" ht="20" customHeight="1" s="58">
      <c r="A204" s="240" t="n"/>
      <c r="B204" s="241" t="n"/>
      <c r="C204" s="242" t="n"/>
      <c r="D204" s="242" t="n"/>
      <c r="E204" s="241" t="n"/>
      <c r="F204" s="241" t="n"/>
      <c r="G204" s="241" t="n"/>
      <c r="H204" s="241" t="n"/>
    </row>
    <row r="205" ht="20" customHeight="1" s="58">
      <c r="A205" s="243" t="n"/>
      <c r="B205" s="244" t="n"/>
      <c r="C205" s="245" t="n"/>
      <c r="D205" s="245" t="n"/>
      <c r="E205" s="244" t="n"/>
      <c r="F205" s="244" t="n"/>
      <c r="G205" s="244" t="n"/>
      <c r="H205" s="244" t="n"/>
    </row>
    <row r="206" ht="20" customHeight="1" s="58">
      <c r="A206" s="240" t="n"/>
      <c r="B206" s="241" t="n"/>
      <c r="C206" s="242" t="n"/>
      <c r="D206" s="242" t="n"/>
      <c r="E206" s="241" t="n"/>
      <c r="F206" s="241" t="n"/>
      <c r="G206" s="241" t="n"/>
      <c r="H206" s="241" t="n"/>
    </row>
    <row r="207" ht="20" customHeight="1" s="58">
      <c r="A207" s="243" t="n"/>
      <c r="B207" s="244" t="n"/>
      <c r="C207" s="245" t="n"/>
      <c r="D207" s="245" t="n"/>
      <c r="E207" s="244" t="n"/>
      <c r="F207" s="244" t="n"/>
      <c r="G207" s="244" t="n"/>
      <c r="H207" s="244" t="n"/>
    </row>
    <row r="208" ht="20" customHeight="1" s="58">
      <c r="A208" s="240" t="n"/>
      <c r="B208" s="241" t="n"/>
      <c r="C208" s="242" t="n"/>
      <c r="D208" s="242" t="n"/>
      <c r="E208" s="241" t="n"/>
      <c r="F208" s="241" t="n"/>
      <c r="G208" s="241" t="n"/>
      <c r="H208" s="241" t="n"/>
    </row>
    <row r="209" ht="20" customHeight="1" s="58">
      <c r="A209" s="243" t="n"/>
      <c r="B209" s="244" t="n"/>
      <c r="C209" s="245" t="n"/>
      <c r="D209" s="245" t="n"/>
      <c r="E209" s="244" t="n"/>
      <c r="F209" s="244" t="n"/>
      <c r="G209" s="244" t="n"/>
      <c r="H209" s="244" t="n"/>
    </row>
    <row r="210" ht="20" customHeight="1" s="58">
      <c r="A210" s="240" t="n"/>
      <c r="B210" s="241" t="n"/>
      <c r="C210" s="242" t="n"/>
      <c r="D210" s="242" t="n"/>
      <c r="E210" s="241" t="n"/>
      <c r="F210" s="241" t="n"/>
      <c r="G210" s="241" t="n"/>
      <c r="H210" s="241" t="n"/>
    </row>
    <row r="211" ht="20" customHeight="1" s="58">
      <c r="A211" s="243" t="n"/>
      <c r="B211" s="244" t="n"/>
      <c r="C211" s="245" t="n"/>
      <c r="D211" s="245" t="n"/>
      <c r="E211" s="244" t="n"/>
      <c r="F211" s="244" t="n"/>
      <c r="G211" s="244" t="n"/>
      <c r="H211" s="244" t="n"/>
    </row>
    <row r="212" ht="20" customHeight="1" s="58">
      <c r="A212" s="240" t="n"/>
      <c r="B212" s="241" t="n"/>
      <c r="C212" s="242" t="n"/>
      <c r="D212" s="242" t="n"/>
      <c r="E212" s="241" t="n"/>
      <c r="F212" s="241" t="n"/>
      <c r="G212" s="241" t="n"/>
      <c r="H212" s="241" t="n"/>
    </row>
    <row r="213" ht="20" customHeight="1" s="58">
      <c r="A213" s="243" t="n"/>
      <c r="B213" s="244" t="n"/>
      <c r="C213" s="245" t="n"/>
      <c r="D213" s="245" t="n"/>
      <c r="E213" s="244" t="n"/>
      <c r="F213" s="244" t="n"/>
      <c r="G213" s="244" t="n"/>
      <c r="H213" s="244" t="n"/>
    </row>
    <row r="214" ht="20" customHeight="1" s="58">
      <c r="A214" s="240" t="n"/>
      <c r="B214" s="241" t="n"/>
      <c r="C214" s="242" t="n"/>
      <c r="D214" s="242" t="n"/>
      <c r="E214" s="241" t="n"/>
      <c r="F214" s="241" t="n"/>
      <c r="G214" s="241" t="n"/>
      <c r="H214" s="241" t="n"/>
    </row>
    <row r="215" ht="20" customHeight="1" s="58">
      <c r="A215" s="243" t="n"/>
      <c r="B215" s="244" t="n"/>
      <c r="C215" s="245" t="n"/>
      <c r="D215" s="245" t="n"/>
      <c r="E215" s="244" t="n"/>
      <c r="F215" s="244" t="n"/>
      <c r="G215" s="244" t="n"/>
      <c r="H215" s="244" t="n"/>
    </row>
    <row r="216" ht="20" customHeight="1" s="58">
      <c r="A216" s="240" t="n"/>
      <c r="B216" s="241" t="n"/>
      <c r="C216" s="242" t="n"/>
      <c r="D216" s="242" t="n"/>
      <c r="E216" s="241" t="n"/>
      <c r="F216" s="241" t="n"/>
      <c r="G216" s="241" t="n"/>
      <c r="H216" s="241" t="n"/>
    </row>
    <row r="217" ht="20" customHeight="1" s="58">
      <c r="A217" s="243" t="n"/>
      <c r="B217" s="244" t="n"/>
      <c r="C217" s="245" t="n"/>
      <c r="D217" s="245" t="n"/>
      <c r="E217" s="244" t="n"/>
      <c r="F217" s="244" t="n"/>
      <c r="G217" s="244" t="n"/>
      <c r="H217" s="244" t="n"/>
    </row>
    <row r="218" ht="20" customHeight="1" s="58">
      <c r="A218" s="240" t="n"/>
      <c r="B218" s="241" t="n"/>
      <c r="C218" s="242" t="n"/>
      <c r="D218" s="242" t="n"/>
      <c r="E218" s="241" t="n"/>
      <c r="F218" s="241" t="n"/>
      <c r="G218" s="241" t="n"/>
      <c r="H218" s="241" t="n"/>
    </row>
    <row r="219" ht="20" customHeight="1" s="58">
      <c r="A219" s="243" t="n"/>
      <c r="B219" s="244" t="n"/>
      <c r="C219" s="245" t="n"/>
      <c r="D219" s="245" t="n"/>
      <c r="E219" s="244" t="n"/>
      <c r="F219" s="244" t="n"/>
      <c r="G219" s="244" t="n"/>
      <c r="H219" s="244" t="n"/>
    </row>
    <row r="220" ht="20" customHeight="1" s="58">
      <c r="A220" s="240" t="n"/>
      <c r="B220" s="241" t="n"/>
      <c r="C220" s="242" t="n"/>
      <c r="D220" s="242" t="n"/>
      <c r="E220" s="241" t="n"/>
      <c r="F220" s="241" t="n"/>
      <c r="G220" s="241" t="n"/>
      <c r="H220" s="241" t="n"/>
    </row>
    <row r="221" ht="20" customHeight="1" s="58">
      <c r="A221" s="243" t="n"/>
      <c r="B221" s="244" t="n"/>
      <c r="C221" s="245" t="n"/>
      <c r="D221" s="245" t="n"/>
      <c r="E221" s="244" t="n"/>
      <c r="F221" s="244" t="n"/>
      <c r="G221" s="244" t="n"/>
      <c r="H221" s="244" t="n"/>
    </row>
    <row r="222" ht="20" customHeight="1" s="58">
      <c r="A222" s="240" t="n"/>
      <c r="B222" s="241" t="n"/>
      <c r="C222" s="242" t="n"/>
      <c r="D222" s="242" t="n"/>
      <c r="E222" s="241" t="n"/>
      <c r="F222" s="241" t="n"/>
      <c r="G222" s="241" t="n"/>
      <c r="H222" s="241" t="n"/>
    </row>
    <row r="223" ht="20" customHeight="1" s="58">
      <c r="A223" s="243" t="n"/>
      <c r="B223" s="244" t="n"/>
      <c r="C223" s="245" t="n"/>
      <c r="D223" s="245" t="n"/>
      <c r="E223" s="244" t="n"/>
      <c r="F223" s="244" t="n"/>
      <c r="G223" s="244" t="n"/>
      <c r="H223" s="244" t="n"/>
    </row>
    <row r="224" ht="20" customHeight="1" s="58">
      <c r="A224" s="240" t="n"/>
      <c r="B224" s="241" t="n"/>
      <c r="C224" s="242" t="n"/>
      <c r="D224" s="242" t="n"/>
      <c r="E224" s="241" t="n"/>
      <c r="F224" s="241" t="n"/>
      <c r="G224" s="241" t="n"/>
      <c r="H224" s="241" t="n"/>
    </row>
    <row r="225" ht="20" customHeight="1" s="58">
      <c r="A225" s="243" t="n"/>
      <c r="B225" s="244" t="n"/>
      <c r="C225" s="245" t="n"/>
      <c r="D225" s="245" t="n"/>
      <c r="E225" s="244" t="n"/>
      <c r="F225" s="244" t="n"/>
      <c r="G225" s="244" t="n"/>
      <c r="H225" s="244" t="n"/>
    </row>
    <row r="226" ht="20" customHeight="1" s="58">
      <c r="A226" s="240" t="n"/>
      <c r="B226" s="241" t="n"/>
      <c r="C226" s="242" t="n"/>
      <c r="D226" s="242" t="n"/>
      <c r="E226" s="241" t="n"/>
      <c r="F226" s="241" t="n"/>
      <c r="G226" s="241" t="n"/>
      <c r="H226" s="241" t="n"/>
    </row>
    <row r="227" ht="20" customHeight="1" s="58">
      <c r="A227" s="243" t="n"/>
      <c r="B227" s="244" t="n"/>
      <c r="C227" s="245" t="n"/>
      <c r="D227" s="245" t="n"/>
      <c r="E227" s="244" t="n"/>
      <c r="F227" s="244" t="n"/>
      <c r="G227" s="244" t="n"/>
      <c r="H227" s="244" t="n"/>
    </row>
    <row r="228" ht="20" customHeight="1" s="58">
      <c r="A228" s="240" t="n"/>
      <c r="B228" s="241" t="n"/>
      <c r="C228" s="242" t="n"/>
      <c r="D228" s="242" t="n"/>
      <c r="E228" s="241" t="n"/>
      <c r="F228" s="241" t="n"/>
      <c r="G228" s="241" t="n"/>
      <c r="H228" s="241" t="n"/>
    </row>
    <row r="229" ht="20" customHeight="1" s="58">
      <c r="A229" s="243" t="n"/>
      <c r="B229" s="244" t="n"/>
      <c r="C229" s="245" t="n"/>
      <c r="D229" s="245" t="n"/>
      <c r="E229" s="244" t="n"/>
      <c r="F229" s="244" t="n"/>
      <c r="G229" s="244" t="n"/>
      <c r="H229" s="244" t="n"/>
    </row>
    <row r="230" ht="20" customHeight="1" s="58">
      <c r="A230" s="240" t="n"/>
      <c r="B230" s="241" t="n"/>
      <c r="C230" s="242" t="n"/>
      <c r="D230" s="242" t="n"/>
      <c r="E230" s="241" t="n"/>
      <c r="F230" s="241" t="n"/>
      <c r="G230" s="241" t="n"/>
      <c r="H230" s="241" t="n"/>
    </row>
    <row r="231" ht="20" customHeight="1" s="58">
      <c r="A231" s="243" t="n"/>
      <c r="B231" s="244" t="n"/>
      <c r="C231" s="245" t="n"/>
      <c r="D231" s="245" t="n"/>
      <c r="E231" s="244" t="n"/>
      <c r="F231" s="244" t="n"/>
      <c r="G231" s="244" t="n"/>
      <c r="H231" s="244" t="n"/>
    </row>
    <row r="232" ht="20" customHeight="1" s="58">
      <c r="A232" s="240" t="n"/>
      <c r="B232" s="241" t="n"/>
      <c r="C232" s="242" t="n"/>
      <c r="D232" s="242" t="n"/>
      <c r="E232" s="241" t="n"/>
      <c r="F232" s="241" t="n"/>
      <c r="G232" s="241" t="n"/>
      <c r="H232" s="241" t="n"/>
    </row>
    <row r="233" ht="20" customHeight="1" s="58">
      <c r="A233" s="243" t="n"/>
      <c r="B233" s="244" t="n"/>
      <c r="C233" s="245" t="n"/>
      <c r="D233" s="245" t="n"/>
      <c r="E233" s="244" t="n"/>
      <c r="F233" s="244" t="n"/>
      <c r="G233" s="244" t="n"/>
      <c r="H233" s="244" t="n"/>
    </row>
    <row r="234" ht="20" customHeight="1" s="58">
      <c r="A234" s="240" t="n"/>
      <c r="B234" s="241" t="n"/>
      <c r="C234" s="242" t="n"/>
      <c r="D234" s="242" t="n"/>
      <c r="E234" s="241" t="n"/>
      <c r="F234" s="241" t="n"/>
      <c r="G234" s="241" t="n"/>
      <c r="H234" s="241" t="n"/>
    </row>
    <row r="235" ht="20" customHeight="1" s="58">
      <c r="A235" s="243" t="n"/>
      <c r="B235" s="244" t="n"/>
      <c r="C235" s="245" t="n"/>
      <c r="D235" s="245" t="n"/>
      <c r="E235" s="244" t="n"/>
      <c r="F235" s="244" t="n"/>
      <c r="G235" s="244" t="n"/>
      <c r="H235" s="244" t="n"/>
    </row>
    <row r="236" ht="20" customHeight="1" s="58">
      <c r="A236" s="240" t="n"/>
      <c r="B236" s="241" t="n"/>
      <c r="C236" s="242" t="n"/>
      <c r="D236" s="242" t="n"/>
      <c r="E236" s="241" t="n"/>
      <c r="F236" s="241" t="n"/>
      <c r="G236" s="241" t="n"/>
      <c r="H236" s="241" t="n"/>
    </row>
    <row r="237" ht="20" customHeight="1" s="58">
      <c r="A237" s="243" t="n"/>
      <c r="B237" s="244" t="n"/>
      <c r="C237" s="245" t="n"/>
      <c r="D237" s="245" t="n"/>
      <c r="E237" s="244" t="n"/>
      <c r="F237" s="244" t="n"/>
      <c r="G237" s="244" t="n"/>
      <c r="H237" s="244" t="n"/>
    </row>
    <row r="238" ht="20" customHeight="1" s="58">
      <c r="A238" s="240" t="n"/>
      <c r="B238" s="241" t="n"/>
      <c r="C238" s="242" t="n"/>
      <c r="D238" s="242" t="n"/>
      <c r="E238" s="241" t="n"/>
      <c r="F238" s="241" t="n"/>
      <c r="G238" s="241" t="n"/>
      <c r="H238" s="241" t="n"/>
    </row>
    <row r="239" ht="20" customHeight="1" s="58">
      <c r="A239" s="243" t="n"/>
      <c r="B239" s="244" t="n"/>
      <c r="C239" s="245" t="n"/>
      <c r="D239" s="245" t="n"/>
      <c r="E239" s="244" t="n"/>
      <c r="F239" s="244" t="n"/>
      <c r="G239" s="244" t="n"/>
      <c r="H239" s="244" t="n"/>
    </row>
    <row r="240" ht="20" customHeight="1" s="58">
      <c r="A240" s="240" t="n"/>
      <c r="B240" s="241" t="n"/>
      <c r="C240" s="242" t="n"/>
      <c r="D240" s="242" t="n"/>
      <c r="E240" s="241" t="n"/>
      <c r="F240" s="241" t="n"/>
      <c r="G240" s="241" t="n"/>
      <c r="H240" s="241" t="n"/>
    </row>
    <row r="241" ht="20" customHeight="1" s="58">
      <c r="A241" s="243" t="n"/>
      <c r="B241" s="244" t="n"/>
      <c r="C241" s="245" t="n"/>
      <c r="D241" s="245" t="n"/>
      <c r="E241" s="244" t="n"/>
      <c r="F241" s="244" t="n"/>
      <c r="G241" s="244" t="n"/>
      <c r="H241" s="244" t="n"/>
    </row>
    <row r="242" ht="20" customHeight="1" s="58">
      <c r="A242" s="240" t="n"/>
      <c r="B242" s="241" t="n"/>
      <c r="C242" s="242" t="n"/>
      <c r="D242" s="242" t="n"/>
      <c r="E242" s="241" t="n"/>
      <c r="F242" s="241" t="n"/>
      <c r="G242" s="241" t="n"/>
      <c r="H242" s="241" t="n"/>
    </row>
    <row r="243" ht="20" customHeight="1" s="58">
      <c r="A243" s="243" t="n"/>
      <c r="B243" s="244" t="n"/>
      <c r="C243" s="245" t="n"/>
      <c r="D243" s="245" t="n"/>
      <c r="E243" s="244" t="n"/>
      <c r="F243" s="244" t="n"/>
      <c r="G243" s="244" t="n"/>
      <c r="H243" s="244" t="n"/>
    </row>
    <row r="244" ht="20" customHeight="1" s="58">
      <c r="A244" s="240" t="n"/>
      <c r="B244" s="241" t="n"/>
      <c r="C244" s="242" t="n"/>
      <c r="D244" s="242" t="n"/>
      <c r="E244" s="241" t="n"/>
      <c r="F244" s="241" t="n"/>
      <c r="G244" s="241" t="n"/>
      <c r="H244" s="241" t="n"/>
    </row>
    <row r="245" ht="20" customHeight="1" s="58">
      <c r="A245" s="243" t="n"/>
      <c r="B245" s="244" t="n"/>
      <c r="C245" s="245" t="n"/>
      <c r="D245" s="245" t="n"/>
      <c r="E245" s="244" t="n"/>
      <c r="F245" s="244" t="n"/>
      <c r="G245" s="244" t="n"/>
      <c r="H245" s="244" t="n"/>
    </row>
    <row r="246" ht="20" customHeight="1" s="58">
      <c r="A246" s="240" t="n"/>
      <c r="B246" s="241" t="n"/>
      <c r="C246" s="242" t="n"/>
      <c r="D246" s="242" t="n"/>
      <c r="E246" s="241" t="n"/>
      <c r="F246" s="241" t="n"/>
      <c r="G246" s="241" t="n"/>
      <c r="H246" s="241" t="n"/>
    </row>
    <row r="247" ht="20" customHeight="1" s="58">
      <c r="A247" s="243" t="n"/>
      <c r="B247" s="244" t="n"/>
      <c r="C247" s="245" t="n"/>
      <c r="D247" s="245" t="n"/>
      <c r="E247" s="244" t="n"/>
      <c r="F247" s="244" t="n"/>
      <c r="G247" s="244" t="n"/>
      <c r="H247" s="244" t="n"/>
    </row>
    <row r="248" ht="20" customHeight="1" s="58">
      <c r="A248" s="240" t="n"/>
      <c r="B248" s="241" t="n"/>
      <c r="C248" s="242" t="n"/>
      <c r="D248" s="242" t="n"/>
      <c r="E248" s="241" t="n"/>
      <c r="F248" s="241" t="n"/>
      <c r="G248" s="241" t="n"/>
      <c r="H248" s="241" t="n"/>
    </row>
    <row r="249" ht="20" customHeight="1" s="58">
      <c r="A249" s="243" t="n"/>
      <c r="B249" s="244" t="n"/>
      <c r="C249" s="245" t="n"/>
      <c r="D249" s="245" t="n"/>
      <c r="E249" s="244" t="n"/>
      <c r="F249" s="244" t="n"/>
      <c r="G249" s="244" t="n"/>
      <c r="H249" s="244" t="n"/>
    </row>
    <row r="250" ht="20" customHeight="1" s="58">
      <c r="A250" s="240" t="n"/>
      <c r="B250" s="241" t="n"/>
      <c r="C250" s="242" t="n"/>
      <c r="D250" s="242" t="n"/>
      <c r="E250" s="241" t="n"/>
      <c r="F250" s="241" t="n"/>
      <c r="G250" s="241" t="n"/>
      <c r="H250" s="241" t="n"/>
    </row>
    <row r="251" ht="20" customHeight="1" s="58">
      <c r="A251" s="243" t="n"/>
      <c r="B251" s="244" t="n"/>
      <c r="C251" s="245" t="n"/>
      <c r="D251" s="245" t="n"/>
      <c r="E251" s="244" t="n"/>
      <c r="F251" s="244" t="n"/>
      <c r="G251" s="244" t="n"/>
      <c r="H251" s="244" t="n"/>
    </row>
    <row r="252" ht="20" customHeight="1" s="58">
      <c r="A252" s="240" t="n"/>
      <c r="B252" s="241" t="n"/>
      <c r="C252" s="242" t="n"/>
      <c r="D252" s="242" t="n"/>
      <c r="E252" s="241" t="n"/>
      <c r="F252" s="241" t="n"/>
      <c r="G252" s="241" t="n"/>
      <c r="H252" s="241" t="n"/>
    </row>
    <row r="253" ht="20" customHeight="1" s="58">
      <c r="A253" s="243" t="n"/>
      <c r="B253" s="244" t="n"/>
      <c r="C253" s="245" t="n"/>
      <c r="D253" s="245" t="n"/>
      <c r="E253" s="244" t="n"/>
      <c r="F253" s="244" t="n"/>
      <c r="G253" s="244" t="n"/>
      <c r="H253" s="244" t="n"/>
    </row>
    <row r="254" ht="20" customHeight="1" s="58">
      <c r="A254" s="240" t="n"/>
      <c r="B254" s="241" t="n"/>
      <c r="C254" s="242" t="n"/>
      <c r="D254" s="242" t="n"/>
      <c r="E254" s="241" t="n"/>
      <c r="F254" s="241" t="n"/>
      <c r="G254" s="241" t="n"/>
      <c r="H254" s="241" t="n"/>
    </row>
    <row r="255" ht="20" customHeight="1" s="58">
      <c r="A255" s="243" t="n"/>
      <c r="B255" s="244" t="n"/>
      <c r="C255" s="245" t="n"/>
      <c r="D255" s="245" t="n"/>
      <c r="E255" s="244" t="n"/>
      <c r="F255" s="244" t="n"/>
      <c r="G255" s="244" t="n"/>
      <c r="H255" s="244" t="n"/>
    </row>
    <row r="256" ht="20" customHeight="1" s="58">
      <c r="A256" s="240" t="n"/>
      <c r="B256" s="241" t="n"/>
      <c r="C256" s="242" t="n"/>
      <c r="D256" s="242" t="n"/>
      <c r="E256" s="241" t="n"/>
      <c r="F256" s="241" t="n"/>
      <c r="G256" s="241" t="n"/>
      <c r="H256" s="241" t="n"/>
    </row>
    <row r="257" ht="20" customHeight="1" s="58">
      <c r="A257" s="243" t="n"/>
      <c r="B257" s="244" t="n"/>
      <c r="C257" s="245" t="n"/>
      <c r="D257" s="245" t="n"/>
      <c r="E257" s="244" t="n"/>
      <c r="F257" s="244" t="n"/>
      <c r="G257" s="244" t="n"/>
      <c r="H257" s="244" t="n"/>
    </row>
    <row r="258" ht="20" customHeight="1" s="58">
      <c r="A258" s="240" t="n"/>
      <c r="B258" s="241" t="n"/>
      <c r="C258" s="242" t="n"/>
      <c r="D258" s="242" t="n"/>
      <c r="E258" s="241" t="n"/>
      <c r="F258" s="241" t="n"/>
      <c r="G258" s="241" t="n"/>
      <c r="H258" s="241" t="n"/>
    </row>
    <row r="259" ht="20" customHeight="1" s="58">
      <c r="A259" s="243" t="n"/>
      <c r="B259" s="244" t="n"/>
      <c r="C259" s="245" t="n"/>
      <c r="D259" s="245" t="n"/>
      <c r="E259" s="244" t="n"/>
      <c r="F259" s="244" t="n"/>
      <c r="G259" s="244" t="n"/>
      <c r="H259" s="244" t="n"/>
    </row>
    <row r="260" ht="20" customHeight="1" s="58">
      <c r="A260" s="240" t="n"/>
      <c r="B260" s="241" t="n"/>
      <c r="C260" s="242" t="n"/>
      <c r="D260" s="242" t="n"/>
      <c r="E260" s="241" t="n"/>
      <c r="F260" s="241" t="n"/>
      <c r="G260" s="241" t="n"/>
      <c r="H260" s="241" t="n"/>
    </row>
    <row r="261" ht="20" customHeight="1" s="58">
      <c r="A261" s="243" t="n"/>
      <c r="B261" s="244" t="n"/>
      <c r="C261" s="245" t="n"/>
      <c r="D261" s="245" t="n"/>
      <c r="E261" s="244" t="n"/>
      <c r="F261" s="244" t="n"/>
      <c r="G261" s="244" t="n"/>
      <c r="H261" s="244" t="n"/>
    </row>
    <row r="262" ht="20" customHeight="1" s="58">
      <c r="A262" s="240" t="n"/>
      <c r="B262" s="241" t="n"/>
      <c r="C262" s="242" t="n"/>
      <c r="D262" s="242" t="n"/>
      <c r="E262" s="241" t="n"/>
      <c r="F262" s="241" t="n"/>
      <c r="G262" s="241" t="n"/>
      <c r="H262" s="241" t="n"/>
    </row>
    <row r="263" ht="20" customHeight="1" s="58">
      <c r="A263" s="243" t="n"/>
      <c r="B263" s="244" t="n"/>
      <c r="C263" s="245" t="n"/>
      <c r="D263" s="245" t="n"/>
      <c r="E263" s="244" t="n"/>
      <c r="F263" s="244" t="n"/>
      <c r="G263" s="244" t="n"/>
      <c r="H263" s="244" t="n"/>
    </row>
    <row r="264" ht="20" customHeight="1" s="58">
      <c r="A264" s="240" t="n"/>
      <c r="B264" s="241" t="n"/>
      <c r="C264" s="242" t="n"/>
      <c r="D264" s="242" t="n"/>
      <c r="E264" s="241" t="n"/>
      <c r="F264" s="241" t="n"/>
      <c r="G264" s="241" t="n"/>
      <c r="H264" s="241" t="n"/>
    </row>
    <row r="265" ht="20" customHeight="1" s="58">
      <c r="A265" s="243" t="n"/>
      <c r="B265" s="244" t="n"/>
      <c r="C265" s="245" t="n"/>
      <c r="D265" s="245" t="n"/>
      <c r="E265" s="244" t="n"/>
      <c r="F265" s="244" t="n"/>
      <c r="G265" s="244" t="n"/>
      <c r="H265" s="244" t="n"/>
    </row>
    <row r="266" ht="20" customHeight="1" s="58">
      <c r="A266" s="240" t="n"/>
      <c r="B266" s="241" t="n"/>
      <c r="C266" s="242" t="n"/>
      <c r="D266" s="242" t="n"/>
      <c r="E266" s="241" t="n"/>
      <c r="F266" s="241" t="n"/>
      <c r="G266" s="241" t="n"/>
      <c r="H266" s="241" t="n"/>
    </row>
    <row r="267" ht="20" customHeight="1" s="58">
      <c r="A267" s="243" t="n"/>
      <c r="B267" s="244" t="n"/>
      <c r="C267" s="245" t="n"/>
      <c r="D267" s="245" t="n"/>
      <c r="E267" s="244" t="n"/>
      <c r="F267" s="244" t="n"/>
      <c r="G267" s="244" t="n"/>
      <c r="H267" s="244" t="n"/>
    </row>
    <row r="268" ht="20" customHeight="1" s="58">
      <c r="A268" s="240" t="n"/>
      <c r="B268" s="241" t="n"/>
      <c r="C268" s="242" t="n"/>
      <c r="D268" s="242" t="n"/>
      <c r="E268" s="241" t="n"/>
      <c r="F268" s="241" t="n"/>
      <c r="G268" s="241" t="n"/>
      <c r="H268" s="241" t="n"/>
    </row>
    <row r="269" ht="20" customHeight="1" s="58">
      <c r="A269" s="243" t="n"/>
      <c r="B269" s="244" t="n"/>
      <c r="C269" s="245" t="n"/>
      <c r="D269" s="245" t="n"/>
      <c r="E269" s="244" t="n"/>
      <c r="F269" s="244" t="n"/>
      <c r="G269" s="244" t="n"/>
      <c r="H269" s="244" t="n"/>
    </row>
    <row r="270" ht="20" customHeight="1" s="58">
      <c r="A270" s="240" t="n"/>
      <c r="B270" s="241" t="n"/>
      <c r="C270" s="242" t="n"/>
      <c r="D270" s="242" t="n"/>
      <c r="E270" s="241" t="n"/>
      <c r="F270" s="241" t="n"/>
      <c r="G270" s="241" t="n"/>
      <c r="H270" s="241" t="n"/>
    </row>
    <row r="271" ht="20" customHeight="1" s="58">
      <c r="A271" s="243" t="n"/>
      <c r="B271" s="244" t="n"/>
      <c r="C271" s="245" t="n"/>
      <c r="D271" s="245" t="n"/>
      <c r="E271" s="244" t="n"/>
      <c r="F271" s="244" t="n"/>
      <c r="G271" s="244" t="n"/>
      <c r="H271" s="244" t="n"/>
    </row>
    <row r="272" ht="20" customHeight="1" s="58">
      <c r="A272" s="240" t="n"/>
      <c r="B272" s="241" t="n"/>
      <c r="C272" s="242" t="n"/>
      <c r="D272" s="242" t="n"/>
      <c r="E272" s="241" t="n"/>
      <c r="F272" s="241" t="n"/>
      <c r="G272" s="241" t="n"/>
      <c r="H272" s="241" t="n"/>
    </row>
    <row r="273" ht="20" customHeight="1" s="58">
      <c r="A273" s="243" t="n"/>
      <c r="B273" s="244" t="n"/>
      <c r="C273" s="245" t="n"/>
      <c r="D273" s="245" t="n"/>
      <c r="E273" s="244" t="n"/>
      <c r="F273" s="244" t="n"/>
      <c r="G273" s="244" t="n"/>
      <c r="H273" s="244" t="n"/>
    </row>
    <row r="274" ht="20" customHeight="1" s="58">
      <c r="A274" s="240" t="n"/>
      <c r="B274" s="241" t="n"/>
      <c r="C274" s="242" t="n"/>
      <c r="D274" s="242" t="n"/>
      <c r="E274" s="241" t="n"/>
      <c r="F274" s="241" t="n"/>
      <c r="G274" s="241" t="n"/>
      <c r="H274" s="241" t="n"/>
    </row>
    <row r="275" ht="20" customHeight="1" s="58">
      <c r="A275" s="243" t="n"/>
      <c r="B275" s="244" t="n"/>
      <c r="C275" s="245" t="n"/>
      <c r="D275" s="245" t="n"/>
      <c r="E275" s="244" t="n"/>
      <c r="F275" s="244" t="n"/>
      <c r="G275" s="244" t="n"/>
      <c r="H275" s="244" t="n"/>
    </row>
    <row r="276" ht="20" customHeight="1" s="58">
      <c r="A276" s="240" t="n"/>
      <c r="B276" s="241" t="n"/>
      <c r="C276" s="242" t="n"/>
      <c r="D276" s="242" t="n"/>
      <c r="E276" s="241" t="n"/>
      <c r="F276" s="241" t="n"/>
      <c r="G276" s="241" t="n"/>
      <c r="H276" s="241" t="n"/>
    </row>
    <row r="277" ht="20" customHeight="1" s="58">
      <c r="A277" s="243" t="n"/>
      <c r="B277" s="244" t="n"/>
      <c r="C277" s="245" t="n"/>
      <c r="D277" s="245" t="n"/>
      <c r="E277" s="244" t="n"/>
      <c r="F277" s="244" t="n"/>
      <c r="G277" s="244" t="n"/>
      <c r="H277" s="244" t="n"/>
    </row>
    <row r="278" ht="20" customHeight="1" s="58">
      <c r="A278" s="240" t="n"/>
      <c r="B278" s="241" t="n"/>
      <c r="C278" s="242" t="n"/>
      <c r="D278" s="242" t="n"/>
      <c r="E278" s="241" t="n"/>
      <c r="F278" s="241" t="n"/>
      <c r="G278" s="241" t="n"/>
      <c r="H278" s="241" t="n"/>
    </row>
    <row r="279" ht="20" customHeight="1" s="58">
      <c r="A279" s="243" t="n"/>
      <c r="B279" s="244" t="n"/>
      <c r="C279" s="245" t="n"/>
      <c r="D279" s="245" t="n"/>
      <c r="E279" s="244" t="n"/>
      <c r="F279" s="244" t="n"/>
      <c r="G279" s="244" t="n"/>
      <c r="H279" s="244" t="n"/>
    </row>
    <row r="280" ht="20" customHeight="1" s="58">
      <c r="A280" s="240" t="n"/>
      <c r="B280" s="241" t="n"/>
      <c r="C280" s="242" t="n"/>
      <c r="D280" s="242" t="n"/>
      <c r="E280" s="241" t="n"/>
      <c r="F280" s="241" t="n"/>
      <c r="G280" s="241" t="n"/>
      <c r="H280" s="241" t="n"/>
    </row>
    <row r="281" ht="20" customHeight="1" s="58">
      <c r="A281" s="243" t="n"/>
      <c r="B281" s="244" t="n"/>
      <c r="C281" s="245" t="n"/>
      <c r="D281" s="245" t="n"/>
      <c r="E281" s="244" t="n"/>
      <c r="F281" s="244" t="n"/>
      <c r="G281" s="244" t="n"/>
      <c r="H281" s="244" t="n"/>
    </row>
    <row r="282" ht="20" customHeight="1" s="58">
      <c r="A282" s="240" t="n"/>
      <c r="B282" s="241" t="n"/>
      <c r="C282" s="242" t="n"/>
      <c r="D282" s="242" t="n"/>
      <c r="E282" s="241" t="n"/>
      <c r="F282" s="241" t="n"/>
      <c r="G282" s="241" t="n"/>
      <c r="H282" s="241" t="n"/>
    </row>
    <row r="283" ht="20" customHeight="1" s="58">
      <c r="A283" s="243" t="n"/>
      <c r="B283" s="244" t="n"/>
      <c r="C283" s="245" t="n"/>
      <c r="D283" s="245" t="n"/>
      <c r="E283" s="244" t="n"/>
      <c r="F283" s="244" t="n"/>
      <c r="G283" s="244" t="n"/>
      <c r="H283" s="244" t="n"/>
    </row>
    <row r="284" ht="20" customHeight="1" s="58">
      <c r="A284" s="240" t="n"/>
      <c r="B284" s="241" t="n"/>
      <c r="C284" s="242" t="n"/>
      <c r="D284" s="242" t="n"/>
      <c r="E284" s="241" t="n"/>
      <c r="F284" s="241" t="n"/>
      <c r="G284" s="241" t="n"/>
      <c r="H284" s="241" t="n"/>
    </row>
    <row r="285" ht="20" customHeight="1" s="58">
      <c r="A285" s="243" t="n"/>
      <c r="B285" s="244" t="n"/>
      <c r="C285" s="245" t="n"/>
      <c r="D285" s="245" t="n"/>
      <c r="E285" s="244" t="n"/>
      <c r="F285" s="244" t="n"/>
      <c r="G285" s="244" t="n"/>
      <c r="H285" s="244" t="n"/>
    </row>
    <row r="286" ht="20" customHeight="1" s="58">
      <c r="A286" s="240" t="n"/>
      <c r="B286" s="241" t="n"/>
      <c r="C286" s="242" t="n"/>
      <c r="D286" s="242" t="n"/>
      <c r="E286" s="241" t="n"/>
      <c r="F286" s="241" t="n"/>
      <c r="G286" s="241" t="n"/>
      <c r="H286" s="241" t="n"/>
    </row>
    <row r="287" ht="20" customHeight="1" s="58">
      <c r="A287" s="243" t="n"/>
      <c r="B287" s="244" t="n"/>
      <c r="C287" s="245" t="n"/>
      <c r="D287" s="245" t="n"/>
      <c r="E287" s="244" t="n"/>
      <c r="F287" s="244" t="n"/>
      <c r="G287" s="244" t="n"/>
      <c r="H287" s="244" t="n"/>
    </row>
    <row r="288" ht="20" customHeight="1" s="58">
      <c r="A288" s="240" t="n"/>
      <c r="B288" s="241" t="n"/>
      <c r="C288" s="242" t="n"/>
      <c r="D288" s="242" t="n"/>
      <c r="E288" s="241" t="n"/>
      <c r="F288" s="241" t="n"/>
      <c r="G288" s="241" t="n"/>
      <c r="H288" s="241" t="n"/>
    </row>
    <row r="289" ht="20" customHeight="1" s="58">
      <c r="A289" s="243" t="n"/>
      <c r="B289" s="244" t="n"/>
      <c r="C289" s="245" t="n"/>
      <c r="D289" s="245" t="n"/>
      <c r="E289" s="244" t="n"/>
      <c r="F289" s="244" t="n"/>
      <c r="G289" s="244" t="n"/>
      <c r="H289" s="244" t="n"/>
    </row>
    <row r="290" ht="20" customHeight="1" s="58">
      <c r="A290" s="240" t="n"/>
      <c r="B290" s="241" t="n"/>
      <c r="C290" s="242" t="n"/>
      <c r="D290" s="242" t="n"/>
      <c r="E290" s="241" t="n"/>
      <c r="F290" s="241" t="n"/>
      <c r="G290" s="241" t="n"/>
      <c r="H290" s="241" t="n"/>
    </row>
    <row r="291" ht="20" customHeight="1" s="58">
      <c r="A291" s="243" t="n"/>
      <c r="B291" s="244" t="n"/>
      <c r="C291" s="245" t="n"/>
      <c r="D291" s="245" t="n"/>
      <c r="E291" s="244" t="n"/>
      <c r="F291" s="244" t="n"/>
      <c r="G291" s="244" t="n"/>
      <c r="H291" s="244" t="n"/>
    </row>
    <row r="292" ht="20" customHeight="1" s="58">
      <c r="A292" s="240" t="n"/>
      <c r="B292" s="241" t="n"/>
      <c r="C292" s="242" t="n"/>
      <c r="D292" s="242" t="n"/>
      <c r="E292" s="241" t="n"/>
      <c r="F292" s="241" t="n"/>
      <c r="G292" s="241" t="n"/>
      <c r="H292" s="241" t="n"/>
    </row>
    <row r="293" ht="20" customHeight="1" s="58">
      <c r="A293" s="243" t="n"/>
      <c r="B293" s="244" t="n"/>
      <c r="C293" s="245" t="n"/>
      <c r="D293" s="245" t="n"/>
      <c r="E293" s="244" t="n"/>
      <c r="F293" s="244" t="n"/>
      <c r="G293" s="244" t="n"/>
      <c r="H293" s="244" t="n"/>
    </row>
    <row r="294" ht="20" customHeight="1" s="58">
      <c r="A294" s="240" t="n"/>
      <c r="B294" s="241" t="n"/>
      <c r="C294" s="242" t="n"/>
      <c r="D294" s="242" t="n"/>
      <c r="E294" s="241" t="n"/>
      <c r="F294" s="241" t="n"/>
      <c r="G294" s="241" t="n"/>
      <c r="H294" s="241" t="n"/>
    </row>
    <row r="295" ht="20" customHeight="1" s="58">
      <c r="A295" s="243" t="n"/>
      <c r="B295" s="244" t="n"/>
      <c r="C295" s="245" t="n"/>
      <c r="D295" s="245" t="n"/>
      <c r="E295" s="244" t="n"/>
      <c r="F295" s="244" t="n"/>
      <c r="G295" s="244" t="n"/>
      <c r="H295" s="244" t="n"/>
    </row>
    <row r="296" ht="20" customHeight="1" s="58">
      <c r="A296" s="240" t="n"/>
      <c r="B296" s="241" t="n"/>
      <c r="C296" s="242" t="n"/>
      <c r="D296" s="242" t="n"/>
      <c r="E296" s="241" t="n"/>
      <c r="F296" s="241" t="n"/>
      <c r="G296" s="241" t="n"/>
      <c r="H296" s="241" t="n"/>
    </row>
    <row r="297" ht="20" customHeight="1" s="58">
      <c r="A297" s="243" t="n"/>
      <c r="B297" s="244" t="n"/>
      <c r="C297" s="245" t="n"/>
      <c r="D297" s="245" t="n"/>
      <c r="E297" s="244" t="n"/>
      <c r="F297" s="244" t="n"/>
      <c r="G297" s="244" t="n"/>
      <c r="H297" s="244" t="n"/>
    </row>
    <row r="298" ht="20" customHeight="1" s="58">
      <c r="A298" s="240" t="n"/>
      <c r="B298" s="241" t="n"/>
      <c r="C298" s="242" t="n"/>
      <c r="D298" s="242" t="n"/>
      <c r="E298" s="241" t="n"/>
      <c r="F298" s="241" t="n"/>
      <c r="G298" s="241" t="n"/>
      <c r="H298" s="241" t="n"/>
    </row>
    <row r="299" ht="20" customHeight="1" s="58">
      <c r="A299" s="243" t="n"/>
      <c r="B299" s="244" t="n"/>
      <c r="C299" s="245" t="n"/>
      <c r="D299" s="245" t="n"/>
      <c r="E299" s="244" t="n"/>
      <c r="F299" s="244" t="n"/>
      <c r="G299" s="244" t="n"/>
      <c r="H299" s="244" t="n"/>
    </row>
    <row r="300" ht="20" customHeight="1" s="58">
      <c r="A300" s="240" t="n"/>
      <c r="B300" s="241" t="n"/>
      <c r="C300" s="242" t="n"/>
      <c r="D300" s="242" t="n"/>
      <c r="E300" s="241" t="n"/>
      <c r="F300" s="241" t="n"/>
      <c r="G300" s="241" t="n"/>
      <c r="H300" s="241" t="n"/>
    </row>
    <row r="301" ht="20" customHeight="1" s="58">
      <c r="A301" s="243" t="n"/>
      <c r="B301" s="244" t="n"/>
      <c r="C301" s="245" t="n"/>
      <c r="D301" s="245" t="n"/>
      <c r="E301" s="244" t="n"/>
      <c r="F301" s="244" t="n"/>
      <c r="G301" s="244" t="n"/>
      <c r="H301" s="244" t="n"/>
    </row>
    <row r="302" ht="20" customHeight="1" s="58">
      <c r="A302" s="240" t="n"/>
      <c r="B302" s="241" t="n"/>
      <c r="C302" s="242" t="n"/>
      <c r="D302" s="242" t="n"/>
      <c r="E302" s="241" t="n"/>
      <c r="F302" s="241" t="n"/>
      <c r="G302" s="241" t="n"/>
      <c r="H302" s="241" t="n"/>
    </row>
    <row r="303" ht="20" customHeight="1" s="58">
      <c r="A303" s="243" t="n"/>
      <c r="B303" s="244" t="n"/>
      <c r="C303" s="245" t="n"/>
      <c r="D303" s="245" t="n"/>
      <c r="E303" s="244" t="n"/>
      <c r="F303" s="244" t="n"/>
      <c r="G303" s="244" t="n"/>
      <c r="H303" s="244" t="n"/>
    </row>
    <row r="304" ht="20" customHeight="1" s="58">
      <c r="A304" s="240" t="n"/>
      <c r="B304" s="241" t="n"/>
      <c r="C304" s="242" t="n"/>
      <c r="D304" s="242" t="n"/>
      <c r="E304" s="241" t="n"/>
      <c r="F304" s="241" t="n"/>
      <c r="G304" s="241" t="n"/>
      <c r="H304" s="241" t="n"/>
    </row>
    <row r="305" ht="20" customHeight="1" s="58">
      <c r="A305" s="243" t="n"/>
      <c r="B305" s="244" t="n"/>
      <c r="C305" s="245" t="n"/>
      <c r="D305" s="245" t="n"/>
      <c r="E305" s="244" t="n"/>
      <c r="F305" s="244" t="n"/>
      <c r="G305" s="244" t="n"/>
      <c r="H305" s="244" t="n"/>
    </row>
    <row r="306" ht="20" customHeight="1" s="58">
      <c r="A306" s="240" t="n"/>
      <c r="B306" s="241" t="n"/>
      <c r="C306" s="242" t="n"/>
      <c r="D306" s="242" t="n"/>
      <c r="E306" s="241" t="n"/>
      <c r="F306" s="241" t="n"/>
      <c r="G306" s="241" t="n"/>
      <c r="H306" s="241" t="n"/>
    </row>
    <row r="307" ht="20" customHeight="1" s="58">
      <c r="A307" s="243" t="n"/>
      <c r="B307" s="244" t="n"/>
      <c r="C307" s="245" t="n"/>
      <c r="D307" s="245" t="n"/>
      <c r="E307" s="244" t="n"/>
      <c r="F307" s="244" t="n"/>
      <c r="G307" s="244" t="n"/>
      <c r="H307" s="244" t="n"/>
    </row>
    <row r="308" ht="20" customHeight="1" s="58">
      <c r="A308" s="240" t="n"/>
      <c r="B308" s="241" t="n"/>
      <c r="C308" s="242" t="n"/>
      <c r="D308" s="242" t="n"/>
      <c r="E308" s="241" t="n"/>
      <c r="F308" s="241" t="n"/>
      <c r="G308" s="241" t="n"/>
      <c r="H308" s="241" t="n"/>
    </row>
    <row r="309" ht="20" customHeight="1" s="58">
      <c r="A309" s="243" t="n"/>
      <c r="B309" s="244" t="n"/>
      <c r="C309" s="245" t="n"/>
      <c r="D309" s="245" t="n"/>
      <c r="E309" s="244" t="n"/>
      <c r="F309" s="244" t="n"/>
      <c r="G309" s="244" t="n"/>
      <c r="H309" s="244" t="n"/>
    </row>
    <row r="310" ht="20" customHeight="1" s="58">
      <c r="A310" s="240" t="n"/>
      <c r="B310" s="241" t="n"/>
      <c r="C310" s="242" t="n"/>
      <c r="D310" s="242" t="n"/>
      <c r="E310" s="241" t="n"/>
      <c r="F310" s="241" t="n"/>
      <c r="G310" s="241" t="n"/>
      <c r="H310" s="241" t="n"/>
    </row>
    <row r="311" ht="20" customHeight="1" s="58">
      <c r="A311" s="243" t="n"/>
      <c r="B311" s="244" t="n"/>
      <c r="C311" s="245" t="n"/>
      <c r="D311" s="245" t="n"/>
      <c r="E311" s="244" t="n"/>
      <c r="F311" s="244" t="n"/>
      <c r="G311" s="244" t="n"/>
      <c r="H311" s="244" t="n"/>
    </row>
    <row r="312" ht="20" customHeight="1" s="58">
      <c r="A312" s="240" t="n"/>
      <c r="B312" s="241" t="n"/>
      <c r="C312" s="242" t="n"/>
      <c r="D312" s="242" t="n"/>
      <c r="E312" s="241" t="n"/>
      <c r="F312" s="241" t="n"/>
      <c r="G312" s="241" t="n"/>
      <c r="H312" s="241" t="n"/>
    </row>
    <row r="313" ht="20" customHeight="1" s="58">
      <c r="A313" s="243" t="n"/>
      <c r="B313" s="244" t="n"/>
      <c r="C313" s="245" t="n"/>
      <c r="D313" s="245" t="n"/>
      <c r="E313" s="244" t="n"/>
      <c r="F313" s="244" t="n"/>
      <c r="G313" s="244" t="n"/>
      <c r="H313" s="244" t="n"/>
    </row>
    <row r="314" ht="20" customHeight="1" s="58">
      <c r="A314" s="240" t="n"/>
      <c r="B314" s="241" t="n"/>
      <c r="C314" s="242" t="n"/>
      <c r="D314" s="242" t="n"/>
      <c r="E314" s="241" t="n"/>
      <c r="F314" s="241" t="n"/>
      <c r="G314" s="241" t="n"/>
      <c r="H314" s="241" t="n"/>
    </row>
    <row r="315" ht="20" customHeight="1" s="58">
      <c r="A315" s="243" t="n"/>
      <c r="B315" s="244" t="n"/>
      <c r="C315" s="245" t="n"/>
      <c r="D315" s="245" t="n"/>
      <c r="E315" s="244" t="n"/>
      <c r="F315" s="244" t="n"/>
      <c r="G315" s="244" t="n"/>
      <c r="H315" s="244" t="n"/>
    </row>
    <row r="316" ht="20" customHeight="1" s="58">
      <c r="A316" s="240" t="n"/>
      <c r="B316" s="241" t="n"/>
      <c r="C316" s="242" t="n"/>
      <c r="D316" s="242" t="n"/>
      <c r="E316" s="241" t="n"/>
      <c r="F316" s="241" t="n"/>
      <c r="G316" s="241" t="n"/>
      <c r="H316" s="241" t="n"/>
    </row>
    <row r="317" ht="20" customHeight="1" s="58">
      <c r="A317" s="243" t="n"/>
      <c r="B317" s="244" t="n"/>
      <c r="C317" s="245" t="n"/>
      <c r="D317" s="245" t="n"/>
      <c r="E317" s="244" t="n"/>
      <c r="F317" s="244" t="n"/>
      <c r="G317" s="244" t="n"/>
      <c r="H317" s="244" t="n"/>
    </row>
    <row r="318" ht="20" customHeight="1" s="58">
      <c r="A318" s="240" t="n"/>
      <c r="B318" s="241" t="n"/>
      <c r="C318" s="242" t="n"/>
      <c r="D318" s="242" t="n"/>
      <c r="E318" s="241" t="n"/>
      <c r="F318" s="241" t="n"/>
      <c r="G318" s="241" t="n"/>
      <c r="H318" s="241" t="n"/>
    </row>
    <row r="319" ht="20" customHeight="1" s="58">
      <c r="A319" s="243" t="n"/>
      <c r="B319" s="244" t="n"/>
      <c r="C319" s="245" t="n"/>
      <c r="D319" s="245" t="n"/>
      <c r="E319" s="244" t="n"/>
      <c r="F319" s="244" t="n"/>
      <c r="G319" s="244" t="n"/>
      <c r="H319" s="244" t="n"/>
    </row>
    <row r="320" ht="20" customHeight="1" s="58">
      <c r="A320" s="240" t="n"/>
      <c r="B320" s="241" t="n"/>
      <c r="C320" s="242" t="n"/>
      <c r="D320" s="242" t="n"/>
      <c r="E320" s="241" t="n"/>
      <c r="F320" s="241" t="n"/>
      <c r="G320" s="241" t="n"/>
      <c r="H320" s="241" t="n"/>
    </row>
    <row r="321" ht="20" customHeight="1" s="58">
      <c r="A321" s="243" t="n"/>
      <c r="B321" s="244" t="n"/>
      <c r="C321" s="245" t="n"/>
      <c r="D321" s="245" t="n"/>
      <c r="E321" s="244" t="n"/>
      <c r="F321" s="244" t="n"/>
      <c r="G321" s="244" t="n"/>
      <c r="H321" s="244" t="n"/>
    </row>
    <row r="322" ht="20" customHeight="1" s="58">
      <c r="A322" s="240" t="n"/>
      <c r="B322" s="241" t="n"/>
      <c r="C322" s="242" t="n"/>
      <c r="D322" s="242" t="n"/>
      <c r="E322" s="241" t="n"/>
      <c r="F322" s="241" t="n"/>
      <c r="G322" s="241" t="n"/>
      <c r="H322" s="241" t="n"/>
    </row>
    <row r="323" ht="20" customHeight="1" s="58">
      <c r="A323" s="243" t="n"/>
      <c r="B323" s="244" t="n"/>
      <c r="C323" s="245" t="n"/>
      <c r="D323" s="245" t="n"/>
      <c r="E323" s="244" t="n"/>
      <c r="F323" s="244" t="n"/>
      <c r="G323" s="244" t="n"/>
      <c r="H323" s="244" t="n"/>
    </row>
    <row r="324" ht="20" customHeight="1" s="58">
      <c r="A324" s="240" t="n"/>
      <c r="B324" s="241" t="n"/>
      <c r="C324" s="242" t="n"/>
      <c r="D324" s="242" t="n"/>
      <c r="E324" s="241" t="n"/>
      <c r="F324" s="241" t="n"/>
      <c r="G324" s="241" t="n"/>
      <c r="H324" s="241" t="n"/>
    </row>
    <row r="325" ht="20" customHeight="1" s="58">
      <c r="A325" s="243" t="n"/>
      <c r="B325" s="244" t="n"/>
      <c r="C325" s="245" t="n"/>
      <c r="D325" s="245" t="n"/>
      <c r="E325" s="244" t="n"/>
      <c r="F325" s="244" t="n"/>
      <c r="G325" s="244" t="n"/>
      <c r="H325" s="244" t="n"/>
    </row>
    <row r="326" ht="20" customHeight="1" s="58">
      <c r="A326" s="240" t="n"/>
      <c r="B326" s="241" t="n"/>
      <c r="C326" s="242" t="n"/>
      <c r="D326" s="242" t="n"/>
      <c r="E326" s="241" t="n"/>
      <c r="F326" s="241" t="n"/>
      <c r="G326" s="241" t="n"/>
      <c r="H326" s="241" t="n"/>
    </row>
    <row r="327" ht="20" customHeight="1" s="58">
      <c r="A327" s="243" t="n"/>
      <c r="B327" s="244" t="n"/>
      <c r="C327" s="245" t="n"/>
      <c r="D327" s="245" t="n"/>
      <c r="E327" s="244" t="n"/>
      <c r="F327" s="244" t="n"/>
      <c r="G327" s="244" t="n"/>
      <c r="H327" s="244" t="n"/>
    </row>
    <row r="328" ht="20" customHeight="1" s="58">
      <c r="A328" s="240" t="n"/>
      <c r="B328" s="241" t="n"/>
      <c r="C328" s="242" t="n"/>
      <c r="D328" s="242" t="n"/>
      <c r="E328" s="241" t="n"/>
      <c r="F328" s="241" t="n"/>
      <c r="G328" s="241" t="n"/>
      <c r="H328" s="241" t="n"/>
    </row>
    <row r="329" ht="20" customHeight="1" s="58">
      <c r="A329" s="243" t="n"/>
      <c r="B329" s="244" t="n"/>
      <c r="C329" s="245" t="n"/>
      <c r="D329" s="245" t="n"/>
      <c r="E329" s="244" t="n"/>
      <c r="F329" s="244" t="n"/>
      <c r="G329" s="244" t="n"/>
      <c r="H329" s="244" t="n"/>
    </row>
    <row r="330" ht="20" customHeight="1" s="58">
      <c r="A330" s="240" t="n"/>
      <c r="B330" s="241" t="n"/>
      <c r="C330" s="242" t="n"/>
      <c r="D330" s="242" t="n"/>
      <c r="E330" s="241" t="n"/>
      <c r="F330" s="241" t="n"/>
      <c r="G330" s="241" t="n"/>
      <c r="H330" s="241" t="n"/>
    </row>
    <row r="331" ht="20" customHeight="1" s="58">
      <c r="A331" s="243" t="n"/>
      <c r="B331" s="244" t="n"/>
      <c r="C331" s="245" t="n"/>
      <c r="D331" s="245" t="n"/>
      <c r="E331" s="244" t="n"/>
      <c r="F331" s="244" t="n"/>
      <c r="G331" s="244" t="n"/>
      <c r="H331" s="244" t="n"/>
    </row>
    <row r="332" ht="20" customHeight="1" s="58">
      <c r="A332" s="240" t="n"/>
      <c r="B332" s="241" t="n"/>
      <c r="C332" s="242" t="n"/>
      <c r="D332" s="242" t="n"/>
      <c r="E332" s="241" t="n"/>
      <c r="F332" s="241" t="n"/>
      <c r="G332" s="241" t="n"/>
      <c r="H332" s="241" t="n"/>
    </row>
    <row r="333" ht="20" customHeight="1" s="58">
      <c r="A333" s="243" t="n"/>
      <c r="B333" s="244" t="n"/>
      <c r="C333" s="245" t="n"/>
      <c r="D333" s="245" t="n"/>
      <c r="E333" s="244" t="n"/>
      <c r="F333" s="244" t="n"/>
      <c r="G333" s="244" t="n"/>
      <c r="H333" s="244" t="n"/>
    </row>
    <row r="334" ht="20" customHeight="1" s="58">
      <c r="A334" s="240" t="n"/>
      <c r="B334" s="241" t="n"/>
      <c r="C334" s="242" t="n"/>
      <c r="D334" s="242" t="n"/>
      <c r="E334" s="241" t="n"/>
      <c r="F334" s="241" t="n"/>
      <c r="G334" s="241" t="n"/>
      <c r="H334" s="241" t="n"/>
    </row>
    <row r="335" ht="20" customHeight="1" s="58">
      <c r="A335" s="243" t="n"/>
      <c r="B335" s="244" t="n"/>
      <c r="C335" s="245" t="n"/>
      <c r="D335" s="245" t="n"/>
      <c r="E335" s="244" t="n"/>
      <c r="F335" s="244" t="n"/>
      <c r="G335" s="244" t="n"/>
      <c r="H335" s="244" t="n"/>
    </row>
    <row r="336" ht="20" customHeight="1" s="58">
      <c r="A336" s="240" t="n"/>
      <c r="B336" s="241" t="n"/>
      <c r="C336" s="242" t="n"/>
      <c r="D336" s="242" t="n"/>
      <c r="E336" s="241" t="n"/>
      <c r="F336" s="241" t="n"/>
      <c r="G336" s="241" t="n"/>
      <c r="H336" s="241" t="n"/>
    </row>
    <row r="337" ht="20" customHeight="1" s="58">
      <c r="A337" s="243" t="n"/>
      <c r="B337" s="244" t="n"/>
      <c r="C337" s="245" t="n"/>
      <c r="D337" s="245" t="n"/>
      <c r="E337" s="244" t="n"/>
      <c r="F337" s="244" t="n"/>
      <c r="G337" s="244" t="n"/>
      <c r="H337" s="244" t="n"/>
    </row>
    <row r="338" ht="20" customHeight="1" s="58">
      <c r="A338" s="240" t="n"/>
      <c r="B338" s="241" t="n"/>
      <c r="C338" s="242" t="n"/>
      <c r="D338" s="242" t="n"/>
      <c r="E338" s="241" t="n"/>
      <c r="F338" s="241" t="n"/>
      <c r="G338" s="241" t="n"/>
      <c r="H338" s="241" t="n"/>
    </row>
    <row r="339" ht="20" customHeight="1" s="58">
      <c r="A339" s="243" t="n"/>
      <c r="B339" s="244" t="n"/>
      <c r="C339" s="245" t="n"/>
      <c r="D339" s="245" t="n"/>
      <c r="E339" s="244" t="n"/>
      <c r="F339" s="244" t="n"/>
      <c r="G339" s="244" t="n"/>
      <c r="H339" s="244" t="n"/>
    </row>
    <row r="340" ht="20" customHeight="1" s="58">
      <c r="A340" s="240" t="n"/>
      <c r="B340" s="241" t="n"/>
      <c r="C340" s="242" t="n"/>
      <c r="D340" s="242" t="n"/>
      <c r="E340" s="241" t="n"/>
      <c r="F340" s="241" t="n"/>
      <c r="G340" s="241" t="n"/>
      <c r="H340" s="241" t="n"/>
    </row>
    <row r="341" ht="20" customHeight="1" s="58">
      <c r="A341" s="243" t="n"/>
      <c r="B341" s="244" t="n"/>
      <c r="C341" s="245" t="n"/>
      <c r="D341" s="245" t="n"/>
      <c r="E341" s="244" t="n"/>
      <c r="F341" s="244" t="n"/>
      <c r="G341" s="244" t="n"/>
      <c r="H341" s="244" t="n"/>
    </row>
    <row r="342" ht="20" customHeight="1" s="58">
      <c r="A342" s="240" t="n"/>
      <c r="B342" s="241" t="n"/>
      <c r="C342" s="242" t="n"/>
      <c r="D342" s="242" t="n"/>
      <c r="E342" s="241" t="n"/>
      <c r="F342" s="241" t="n"/>
      <c r="G342" s="241" t="n"/>
      <c r="H342" s="241" t="n"/>
    </row>
    <row r="343" ht="20" customHeight="1" s="58">
      <c r="A343" s="243" t="n"/>
      <c r="B343" s="244" t="n"/>
      <c r="C343" s="245" t="n"/>
      <c r="D343" s="245" t="n"/>
      <c r="E343" s="244" t="n"/>
      <c r="F343" s="244" t="n"/>
      <c r="G343" s="244" t="n"/>
      <c r="H343" s="244" t="n"/>
    </row>
    <row r="344" ht="20" customHeight="1" s="58">
      <c r="A344" s="240" t="n"/>
      <c r="B344" s="241" t="n"/>
      <c r="C344" s="242" t="n"/>
      <c r="D344" s="242" t="n"/>
      <c r="E344" s="241" t="n"/>
      <c r="F344" s="241" t="n"/>
      <c r="G344" s="241" t="n"/>
      <c r="H344" s="241" t="n"/>
    </row>
    <row r="345" ht="20" customHeight="1" s="58">
      <c r="A345" s="243" t="n"/>
      <c r="B345" s="244" t="n"/>
      <c r="C345" s="245" t="n"/>
      <c r="D345" s="245" t="n"/>
      <c r="E345" s="244" t="n"/>
      <c r="F345" s="244" t="n"/>
      <c r="G345" s="244" t="n"/>
      <c r="H345" s="244" t="n"/>
    </row>
    <row r="346" ht="20" customHeight="1" s="58">
      <c r="A346" s="240" t="n"/>
      <c r="B346" s="241" t="n"/>
      <c r="C346" s="242" t="n"/>
      <c r="D346" s="242" t="n"/>
      <c r="E346" s="241" t="n"/>
      <c r="F346" s="241" t="n"/>
      <c r="G346" s="241" t="n"/>
      <c r="H346" s="241" t="n"/>
    </row>
    <row r="347" ht="20" customHeight="1" s="58">
      <c r="A347" s="243" t="n"/>
      <c r="B347" s="244" t="n"/>
      <c r="C347" s="245" t="n"/>
      <c r="D347" s="245" t="n"/>
      <c r="E347" s="244" t="n"/>
      <c r="F347" s="244" t="n"/>
      <c r="G347" s="244" t="n"/>
      <c r="H347" s="244" t="n"/>
    </row>
    <row r="348" ht="20" customHeight="1" s="58">
      <c r="A348" s="240" t="n"/>
      <c r="B348" s="241" t="n"/>
      <c r="C348" s="242" t="n"/>
      <c r="D348" s="242" t="n"/>
      <c r="E348" s="241" t="n"/>
      <c r="F348" s="241" t="n"/>
      <c r="G348" s="241" t="n"/>
      <c r="H348" s="241" t="n"/>
    </row>
    <row r="349" ht="20" customHeight="1" s="58">
      <c r="A349" s="243" t="n"/>
      <c r="B349" s="244" t="n"/>
      <c r="C349" s="245" t="n"/>
      <c r="D349" s="245" t="n"/>
      <c r="E349" s="244" t="n"/>
      <c r="F349" s="244" t="n"/>
      <c r="G349" s="244" t="n"/>
      <c r="H349" s="244" t="n"/>
    </row>
    <row r="350" ht="20" customHeight="1" s="58">
      <c r="A350" s="240" t="n"/>
      <c r="B350" s="241" t="n"/>
      <c r="C350" s="242" t="n"/>
      <c r="D350" s="242" t="n"/>
      <c r="E350" s="241" t="n"/>
      <c r="F350" s="241" t="n"/>
      <c r="G350" s="241" t="n"/>
      <c r="H350" s="241" t="n"/>
    </row>
    <row r="351" ht="20" customHeight="1" s="58">
      <c r="A351" s="243" t="n"/>
      <c r="B351" s="244" t="n"/>
      <c r="C351" s="245" t="n"/>
      <c r="D351" s="245" t="n"/>
      <c r="E351" s="244" t="n"/>
      <c r="F351" s="244" t="n"/>
      <c r="G351" s="244" t="n"/>
      <c r="H351" s="244" t="n"/>
    </row>
    <row r="352" ht="20" customHeight="1" s="58">
      <c r="A352" s="240" t="n"/>
      <c r="B352" s="241" t="n"/>
      <c r="C352" s="242" t="n"/>
      <c r="D352" s="242" t="n"/>
      <c r="E352" s="241" t="n"/>
      <c r="F352" s="241" t="n"/>
      <c r="G352" s="241" t="n"/>
      <c r="H352" s="241" t="n"/>
    </row>
    <row r="353" ht="20" customHeight="1" s="58">
      <c r="A353" s="243" t="n"/>
      <c r="B353" s="244" t="n"/>
      <c r="C353" s="245" t="n"/>
      <c r="D353" s="245" t="n"/>
      <c r="E353" s="244" t="n"/>
      <c r="F353" s="244" t="n"/>
      <c r="G353" s="244" t="n"/>
      <c r="H353" s="244" t="n"/>
    </row>
    <row r="354" ht="20" customHeight="1" s="58">
      <c r="A354" s="240" t="n"/>
      <c r="B354" s="241" t="n"/>
      <c r="C354" s="242" t="n"/>
      <c r="D354" s="242" t="n"/>
      <c r="E354" s="241" t="n"/>
      <c r="F354" s="241" t="n"/>
      <c r="G354" s="241" t="n"/>
      <c r="H354" s="241" t="n"/>
    </row>
    <row r="355" ht="20" customHeight="1" s="58">
      <c r="A355" s="243" t="n"/>
      <c r="B355" s="244" t="n"/>
      <c r="C355" s="245" t="n"/>
      <c r="D355" s="245" t="n"/>
      <c r="E355" s="244" t="n"/>
      <c r="F355" s="244" t="n"/>
      <c r="G355" s="244" t="n"/>
      <c r="H355" s="244" t="n"/>
    </row>
    <row r="356" ht="20" customHeight="1" s="58">
      <c r="A356" s="240" t="n"/>
      <c r="B356" s="241" t="n"/>
      <c r="C356" s="242" t="n"/>
      <c r="D356" s="242" t="n"/>
      <c r="E356" s="241" t="n"/>
      <c r="F356" s="241" t="n"/>
      <c r="G356" s="241" t="n"/>
      <c r="H356" s="241" t="n"/>
    </row>
    <row r="357" ht="20" customHeight="1" s="58">
      <c r="A357" s="243" t="n"/>
      <c r="B357" s="244" t="n"/>
      <c r="C357" s="245" t="n"/>
      <c r="D357" s="245" t="n"/>
      <c r="E357" s="244" t="n"/>
      <c r="F357" s="244" t="n"/>
      <c r="G357" s="244" t="n"/>
      <c r="H357" s="244" t="n"/>
    </row>
    <row r="358" ht="20" customHeight="1" s="58">
      <c r="A358" s="240" t="n"/>
      <c r="B358" s="241" t="n"/>
      <c r="C358" s="242" t="n"/>
      <c r="D358" s="242" t="n"/>
      <c r="E358" s="241" t="n"/>
      <c r="F358" s="241" t="n"/>
      <c r="G358" s="241" t="n"/>
      <c r="H358" s="241" t="n"/>
    </row>
    <row r="359" ht="20" customHeight="1" s="58">
      <c r="A359" s="243" t="n"/>
      <c r="B359" s="244" t="n"/>
      <c r="C359" s="245" t="n"/>
      <c r="D359" s="245" t="n"/>
      <c r="E359" s="244" t="n"/>
      <c r="F359" s="244" t="n"/>
      <c r="G359" s="244" t="n"/>
      <c r="H359" s="244" t="n"/>
    </row>
    <row r="360" ht="20" customHeight="1" s="58">
      <c r="A360" s="240" t="n"/>
      <c r="B360" s="241" t="n"/>
      <c r="C360" s="242" t="n"/>
      <c r="D360" s="242" t="n"/>
      <c r="E360" s="241" t="n"/>
      <c r="F360" s="241" t="n"/>
      <c r="G360" s="241" t="n"/>
      <c r="H360" s="241" t="n"/>
    </row>
    <row r="361" ht="20" customHeight="1" s="58">
      <c r="A361" s="243" t="n"/>
      <c r="B361" s="244" t="n"/>
      <c r="C361" s="245" t="n"/>
      <c r="D361" s="245" t="n"/>
      <c r="E361" s="244" t="n"/>
      <c r="F361" s="244" t="n"/>
      <c r="G361" s="244" t="n"/>
      <c r="H361" s="244" t="n"/>
    </row>
    <row r="362" ht="20" customHeight="1" s="58">
      <c r="A362" s="240" t="n"/>
      <c r="B362" s="241" t="n"/>
      <c r="C362" s="242" t="n"/>
      <c r="D362" s="242" t="n"/>
      <c r="E362" s="241" t="n"/>
      <c r="F362" s="241" t="n"/>
      <c r="G362" s="241" t="n"/>
      <c r="H362" s="241" t="n"/>
    </row>
    <row r="363" ht="20" customHeight="1" s="58">
      <c r="A363" s="243" t="n"/>
      <c r="B363" s="244" t="n"/>
      <c r="C363" s="245" t="n"/>
      <c r="D363" s="245" t="n"/>
      <c r="E363" s="244" t="n"/>
      <c r="F363" s="244" t="n"/>
      <c r="G363" s="244" t="n"/>
      <c r="H363" s="244" t="n"/>
    </row>
    <row r="364" ht="20" customHeight="1" s="58">
      <c r="A364" s="240" t="n"/>
      <c r="B364" s="241" t="n"/>
      <c r="C364" s="242" t="n"/>
      <c r="D364" s="242" t="n"/>
      <c r="E364" s="241" t="n"/>
      <c r="F364" s="241" t="n"/>
      <c r="G364" s="241" t="n"/>
      <c r="H364" s="241" t="n"/>
    </row>
    <row r="365" ht="20" customHeight="1" s="58">
      <c r="A365" s="243" t="n"/>
      <c r="B365" s="244" t="n"/>
      <c r="C365" s="245" t="n"/>
      <c r="D365" s="245" t="n"/>
      <c r="E365" s="244" t="n"/>
      <c r="F365" s="244" t="n"/>
      <c r="G365" s="244" t="n"/>
      <c r="H365" s="244" t="n"/>
    </row>
    <row r="366" ht="20" customHeight="1" s="58">
      <c r="A366" s="240" t="n"/>
      <c r="B366" s="241" t="n"/>
      <c r="C366" s="242" t="n"/>
      <c r="D366" s="242" t="n"/>
      <c r="E366" s="241" t="n"/>
      <c r="F366" s="241" t="n"/>
      <c r="G366" s="241" t="n"/>
      <c r="H366" s="241" t="n"/>
    </row>
    <row r="367" ht="20" customHeight="1" s="58">
      <c r="A367" s="243" t="n"/>
      <c r="B367" s="244" t="n"/>
      <c r="C367" s="245" t="n"/>
      <c r="D367" s="245" t="n"/>
      <c r="E367" s="244" t="n"/>
      <c r="F367" s="244" t="n"/>
      <c r="G367" s="244" t="n"/>
      <c r="H367" s="244" t="n"/>
    </row>
    <row r="368" ht="20" customHeight="1" s="58">
      <c r="A368" s="240" t="n"/>
      <c r="B368" s="241" t="n"/>
      <c r="C368" s="242" t="n"/>
      <c r="D368" s="242" t="n"/>
      <c r="E368" s="241" t="n"/>
      <c r="F368" s="241" t="n"/>
      <c r="G368" s="241" t="n"/>
      <c r="H368" s="241" t="n"/>
    </row>
    <row r="369" ht="20" customHeight="1" s="58">
      <c r="A369" s="243" t="n"/>
      <c r="B369" s="244" t="n"/>
      <c r="C369" s="245" t="n"/>
      <c r="D369" s="245" t="n"/>
      <c r="E369" s="244" t="n"/>
      <c r="F369" s="244" t="n"/>
      <c r="G369" s="244" t="n"/>
      <c r="H369" s="244" t="n"/>
    </row>
    <row r="370" ht="20" customHeight="1" s="58">
      <c r="A370" s="240" t="n"/>
      <c r="B370" s="241" t="n"/>
      <c r="C370" s="242" t="n"/>
      <c r="D370" s="242" t="n"/>
      <c r="E370" s="241" t="n"/>
      <c r="F370" s="241" t="n"/>
      <c r="G370" s="241" t="n"/>
      <c r="H370" s="241" t="n"/>
    </row>
    <row r="371" ht="20" customHeight="1" s="58">
      <c r="A371" s="243" t="n"/>
      <c r="B371" s="244" t="n"/>
      <c r="C371" s="245" t="n"/>
      <c r="D371" s="245" t="n"/>
      <c r="E371" s="244" t="n"/>
      <c r="F371" s="244" t="n"/>
      <c r="G371" s="244" t="n"/>
      <c r="H371" s="244" t="n"/>
    </row>
    <row r="372" ht="20" customHeight="1" s="58">
      <c r="A372" s="240" t="n"/>
      <c r="B372" s="241" t="n"/>
      <c r="C372" s="242" t="n"/>
      <c r="D372" s="242" t="n"/>
      <c r="E372" s="241" t="n"/>
      <c r="F372" s="241" t="n"/>
      <c r="G372" s="241" t="n"/>
      <c r="H372" s="241" t="n"/>
    </row>
    <row r="373" ht="20" customHeight="1" s="58">
      <c r="A373" s="243" t="n"/>
      <c r="B373" s="244" t="n"/>
      <c r="C373" s="245" t="n"/>
      <c r="D373" s="245" t="n"/>
      <c r="E373" s="244" t="n"/>
      <c r="F373" s="244" t="n"/>
      <c r="G373" s="244" t="n"/>
      <c r="H373" s="244" t="n"/>
    </row>
    <row r="374" ht="20" customHeight="1" s="58">
      <c r="A374" s="240" t="n"/>
      <c r="B374" s="241" t="n"/>
      <c r="C374" s="242" t="n"/>
      <c r="D374" s="242" t="n"/>
      <c r="E374" s="241" t="n"/>
      <c r="F374" s="241" t="n"/>
      <c r="G374" s="241" t="n"/>
      <c r="H374" s="241" t="n"/>
    </row>
    <row r="375" ht="20" customHeight="1" s="58">
      <c r="A375" s="243" t="n"/>
      <c r="B375" s="244" t="n"/>
      <c r="C375" s="245" t="n"/>
      <c r="D375" s="245" t="n"/>
      <c r="E375" s="244" t="n"/>
      <c r="F375" s="244" t="n"/>
      <c r="G375" s="244" t="n"/>
      <c r="H375" s="244" t="n"/>
    </row>
    <row r="376" ht="20" customHeight="1" s="58">
      <c r="A376" s="240" t="n"/>
      <c r="B376" s="241" t="n"/>
      <c r="C376" s="242" t="n"/>
      <c r="D376" s="242" t="n"/>
      <c r="E376" s="241" t="n"/>
      <c r="F376" s="241" t="n"/>
      <c r="G376" s="241" t="n"/>
      <c r="H376" s="241" t="n"/>
    </row>
    <row r="377" ht="20" customHeight="1" s="58">
      <c r="A377" s="243" t="n"/>
      <c r="B377" s="244" t="n"/>
      <c r="C377" s="245" t="n"/>
      <c r="D377" s="245" t="n"/>
      <c r="E377" s="244" t="n"/>
      <c r="F377" s="244" t="n"/>
      <c r="G377" s="244" t="n"/>
      <c r="H377" s="244" t="n"/>
    </row>
    <row r="378" ht="20" customHeight="1" s="58">
      <c r="A378" s="240" t="n"/>
      <c r="B378" s="241" t="n"/>
      <c r="C378" s="242" t="n"/>
      <c r="D378" s="242" t="n"/>
      <c r="E378" s="241" t="n"/>
      <c r="F378" s="241" t="n"/>
      <c r="G378" s="241" t="n"/>
      <c r="H378" s="241" t="n"/>
    </row>
    <row r="379" ht="20" customHeight="1" s="58">
      <c r="A379" s="243" t="n"/>
      <c r="B379" s="244" t="n"/>
      <c r="C379" s="245" t="n"/>
      <c r="D379" s="245" t="n"/>
      <c r="E379" s="244" t="n"/>
      <c r="F379" s="244" t="n"/>
      <c r="G379" s="244" t="n"/>
      <c r="H379" s="244" t="n"/>
    </row>
    <row r="380" ht="20" customHeight="1" s="58">
      <c r="A380" s="240" t="n"/>
      <c r="B380" s="241" t="n"/>
      <c r="C380" s="242" t="n"/>
      <c r="D380" s="242" t="n"/>
      <c r="E380" s="241" t="n"/>
      <c r="F380" s="241" t="n"/>
      <c r="G380" s="241" t="n"/>
      <c r="H380" s="241" t="n"/>
    </row>
    <row r="381" ht="20" customHeight="1" s="58">
      <c r="A381" s="243" t="n"/>
      <c r="B381" s="244" t="n"/>
      <c r="C381" s="245" t="n"/>
      <c r="D381" s="245" t="n"/>
      <c r="E381" s="244" t="n"/>
      <c r="F381" s="244" t="n"/>
      <c r="G381" s="244" t="n"/>
      <c r="H381" s="244" t="n"/>
    </row>
    <row r="382" ht="20" customHeight="1" s="58">
      <c r="A382" s="240" t="n"/>
      <c r="B382" s="241" t="n"/>
      <c r="C382" s="242" t="n"/>
      <c r="D382" s="242" t="n"/>
      <c r="E382" s="241" t="n"/>
      <c r="F382" s="241" t="n"/>
      <c r="G382" s="241" t="n"/>
      <c r="H382" s="241" t="n"/>
    </row>
    <row r="383" ht="20" customHeight="1" s="58">
      <c r="A383" s="243" t="n"/>
      <c r="B383" s="244" t="n"/>
      <c r="C383" s="245" t="n"/>
      <c r="D383" s="245" t="n"/>
      <c r="E383" s="244" t="n"/>
      <c r="F383" s="244" t="n"/>
      <c r="G383" s="244" t="n"/>
      <c r="H383" s="244" t="n"/>
    </row>
    <row r="384" ht="20" customHeight="1" s="58">
      <c r="A384" s="240" t="n"/>
      <c r="B384" s="241" t="n"/>
      <c r="C384" s="242" t="n"/>
      <c r="D384" s="242" t="n"/>
      <c r="E384" s="241" t="n"/>
      <c r="F384" s="241" t="n"/>
      <c r="G384" s="241" t="n"/>
      <c r="H384" s="241" t="n"/>
    </row>
    <row r="385" ht="20" customHeight="1" s="58">
      <c r="A385" s="243" t="n"/>
      <c r="B385" s="244" t="n"/>
      <c r="C385" s="245" t="n"/>
      <c r="D385" s="245" t="n"/>
      <c r="E385" s="244" t="n"/>
      <c r="F385" s="244" t="n"/>
      <c r="G385" s="244" t="n"/>
      <c r="H385" s="244" t="n"/>
    </row>
    <row r="386" ht="20" customHeight="1" s="58">
      <c r="A386" s="240" t="n"/>
      <c r="B386" s="241" t="n"/>
      <c r="C386" s="242" t="n"/>
      <c r="D386" s="242" t="n"/>
      <c r="E386" s="241" t="n"/>
      <c r="F386" s="241" t="n"/>
      <c r="G386" s="241" t="n"/>
      <c r="H386" s="241" t="n"/>
    </row>
    <row r="387" ht="20" customHeight="1" s="58">
      <c r="A387" s="243" t="n"/>
      <c r="B387" s="244" t="n"/>
      <c r="C387" s="245" t="n"/>
      <c r="D387" s="245" t="n"/>
      <c r="E387" s="244" t="n"/>
      <c r="F387" s="244" t="n"/>
      <c r="G387" s="244" t="n"/>
      <c r="H387" s="244" t="n"/>
    </row>
    <row r="388" ht="20" customHeight="1" s="58">
      <c r="A388" s="240" t="n"/>
      <c r="B388" s="241" t="n"/>
      <c r="C388" s="242" t="n"/>
      <c r="D388" s="242" t="n"/>
      <c r="E388" s="241" t="n"/>
      <c r="F388" s="241" t="n"/>
      <c r="G388" s="241" t="n"/>
      <c r="H388" s="241" t="n"/>
    </row>
    <row r="389" ht="20" customHeight="1" s="58">
      <c r="A389" s="243" t="n"/>
      <c r="B389" s="244" t="n"/>
      <c r="C389" s="245" t="n"/>
      <c r="D389" s="245" t="n"/>
      <c r="E389" s="244" t="n"/>
      <c r="F389" s="244" t="n"/>
      <c r="G389" s="244" t="n"/>
      <c r="H389" s="244" t="n"/>
    </row>
    <row r="390" ht="20" customHeight="1" s="58">
      <c r="A390" s="240" t="n"/>
      <c r="B390" s="241" t="n"/>
      <c r="C390" s="242" t="n"/>
      <c r="D390" s="242" t="n"/>
      <c r="E390" s="241" t="n"/>
      <c r="F390" s="241" t="n"/>
      <c r="G390" s="241" t="n"/>
      <c r="H390" s="241" t="n"/>
    </row>
    <row r="391" ht="20" customHeight="1" s="58">
      <c r="A391" s="243" t="n"/>
      <c r="B391" s="244" t="n"/>
      <c r="C391" s="245" t="n"/>
      <c r="D391" s="245" t="n"/>
      <c r="E391" s="244" t="n"/>
      <c r="F391" s="244" t="n"/>
      <c r="G391" s="244" t="n"/>
      <c r="H391" s="244" t="n"/>
    </row>
    <row r="392" ht="20" customHeight="1" s="58">
      <c r="A392" s="240" t="n"/>
      <c r="B392" s="241" t="n"/>
      <c r="C392" s="242" t="n"/>
      <c r="D392" s="242" t="n"/>
      <c r="E392" s="241" t="n"/>
      <c r="F392" s="241" t="n"/>
      <c r="G392" s="241" t="n"/>
      <c r="H392" s="241" t="n"/>
    </row>
    <row r="393" ht="20" customHeight="1" s="58">
      <c r="A393" s="243" t="n"/>
      <c r="B393" s="244" t="n"/>
      <c r="C393" s="245" t="n"/>
      <c r="D393" s="245" t="n"/>
      <c r="E393" s="244" t="n"/>
      <c r="F393" s="244" t="n"/>
      <c r="G393" s="244" t="n"/>
      <c r="H393" s="244" t="n"/>
    </row>
    <row r="394" ht="20" customHeight="1" s="58">
      <c r="A394" s="240" t="n"/>
      <c r="B394" s="241" t="n"/>
      <c r="C394" s="242" t="n"/>
      <c r="D394" s="242" t="n"/>
      <c r="E394" s="241" t="n"/>
      <c r="F394" s="241" t="n"/>
      <c r="G394" s="241" t="n"/>
      <c r="H394" s="241" t="n"/>
    </row>
    <row r="395" ht="20" customHeight="1" s="58">
      <c r="A395" s="243" t="n"/>
      <c r="B395" s="244" t="n"/>
      <c r="C395" s="245" t="n"/>
      <c r="D395" s="245" t="n"/>
      <c r="E395" s="244" t="n"/>
      <c r="F395" s="244" t="n"/>
      <c r="G395" s="244" t="n"/>
      <c r="H395" s="244" t="n"/>
    </row>
    <row r="396" ht="20" customHeight="1" s="58">
      <c r="A396" s="240" t="n"/>
      <c r="B396" s="241" t="n"/>
      <c r="C396" s="242" t="n"/>
      <c r="D396" s="242" t="n"/>
      <c r="E396" s="241" t="n"/>
      <c r="F396" s="241" t="n"/>
      <c r="G396" s="241" t="n"/>
      <c r="H396" s="241" t="n"/>
    </row>
    <row r="397" ht="20" customHeight="1" s="58">
      <c r="A397" s="243" t="n"/>
      <c r="B397" s="244" t="n"/>
      <c r="C397" s="245" t="n"/>
      <c r="D397" s="245" t="n"/>
      <c r="E397" s="244" t="n"/>
      <c r="F397" s="244" t="n"/>
      <c r="G397" s="244" t="n"/>
      <c r="H397" s="244" t="n"/>
    </row>
    <row r="398" ht="20" customHeight="1" s="58">
      <c r="A398" s="240" t="n"/>
      <c r="B398" s="241" t="n"/>
      <c r="C398" s="242" t="n"/>
      <c r="D398" s="242" t="n"/>
      <c r="E398" s="241" t="n"/>
      <c r="F398" s="241" t="n"/>
      <c r="G398" s="241" t="n"/>
      <c r="H398" s="241" t="n"/>
    </row>
    <row r="399" ht="20" customHeight="1" s="58">
      <c r="A399" s="243" t="n"/>
      <c r="B399" s="244" t="n"/>
      <c r="C399" s="245" t="n"/>
      <c r="D399" s="245" t="n"/>
      <c r="E399" s="244" t="n"/>
      <c r="F399" s="244" t="n"/>
      <c r="G399" s="244" t="n"/>
      <c r="H399" s="244" t="n"/>
    </row>
    <row r="400" ht="20" customHeight="1" s="58">
      <c r="A400" s="240" t="n"/>
      <c r="B400" s="241" t="n"/>
      <c r="C400" s="242" t="n"/>
      <c r="D400" s="242" t="n"/>
      <c r="E400" s="241" t="n"/>
      <c r="F400" s="241" t="n"/>
      <c r="G400" s="241" t="n"/>
      <c r="H400" s="241" t="n"/>
    </row>
    <row r="401" ht="20" customHeight="1" s="58">
      <c r="A401" s="243" t="n"/>
      <c r="B401" s="244" t="n"/>
      <c r="C401" s="245" t="n"/>
      <c r="D401" s="245" t="n"/>
      <c r="E401" s="244" t="n"/>
      <c r="F401" s="244" t="n"/>
      <c r="G401" s="244" t="n"/>
      <c r="H401" s="244" t="n"/>
    </row>
    <row r="402" ht="20" customHeight="1" s="58">
      <c r="A402" s="240" t="n"/>
      <c r="B402" s="241" t="n"/>
      <c r="C402" s="242" t="n"/>
      <c r="D402" s="242" t="n"/>
      <c r="E402" s="241" t="n"/>
      <c r="F402" s="241" t="n"/>
      <c r="G402" s="241" t="n"/>
      <c r="H402" s="241" t="n"/>
    </row>
    <row r="403" ht="20" customHeight="1" s="58">
      <c r="A403" s="243" t="n"/>
      <c r="B403" s="244" t="n"/>
      <c r="C403" s="245" t="n"/>
      <c r="D403" s="245" t="n"/>
      <c r="E403" s="244" t="n"/>
      <c r="F403" s="244" t="n"/>
      <c r="G403" s="244" t="n"/>
      <c r="H403" s="244" t="n"/>
    </row>
    <row r="404" ht="20" customHeight="1" s="58">
      <c r="A404" s="240" t="n"/>
      <c r="B404" s="241" t="n"/>
      <c r="C404" s="242" t="n"/>
      <c r="D404" s="242" t="n"/>
      <c r="E404" s="241" t="n"/>
      <c r="F404" s="241" t="n"/>
      <c r="G404" s="241" t="n"/>
      <c r="H404" s="241" t="n"/>
    </row>
    <row r="405" ht="20" customHeight="1" s="58">
      <c r="A405" s="243" t="n"/>
      <c r="B405" s="244" t="n"/>
      <c r="C405" s="245" t="n"/>
      <c r="D405" s="245" t="n"/>
      <c r="E405" s="244" t="n"/>
      <c r="F405" s="244" t="n"/>
      <c r="G405" s="244" t="n"/>
      <c r="H405" s="244" t="n"/>
    </row>
    <row r="406" ht="20" customHeight="1" s="58">
      <c r="A406" s="240" t="n"/>
      <c r="B406" s="241" t="n"/>
      <c r="C406" s="242" t="n"/>
      <c r="D406" s="242" t="n"/>
      <c r="E406" s="241" t="n"/>
      <c r="F406" s="241" t="n"/>
      <c r="G406" s="241" t="n"/>
      <c r="H406" s="241" t="n"/>
    </row>
    <row r="407" ht="20" customHeight="1" s="58">
      <c r="A407" s="243" t="n"/>
      <c r="B407" s="244" t="n"/>
      <c r="C407" s="245" t="n"/>
      <c r="D407" s="245" t="n"/>
      <c r="E407" s="244" t="n"/>
      <c r="F407" s="244" t="n"/>
      <c r="G407" s="244" t="n"/>
      <c r="H407" s="244" t="n"/>
    </row>
    <row r="408" ht="20" customHeight="1" s="58">
      <c r="A408" s="240" t="n"/>
      <c r="B408" s="241" t="n"/>
      <c r="C408" s="242" t="n"/>
      <c r="D408" s="242" t="n"/>
      <c r="E408" s="241" t="n"/>
      <c r="F408" s="241" t="n"/>
      <c r="G408" s="241" t="n"/>
      <c r="H408" s="241" t="n"/>
    </row>
    <row r="409" ht="20" customHeight="1" s="58">
      <c r="A409" s="243" t="n"/>
      <c r="B409" s="244" t="n"/>
      <c r="C409" s="245" t="n"/>
      <c r="D409" s="245" t="n"/>
      <c r="E409" s="244" t="n"/>
      <c r="F409" s="244" t="n"/>
      <c r="G409" s="244" t="n"/>
      <c r="H409" s="244" t="n"/>
    </row>
    <row r="410" ht="20" customHeight="1" s="58">
      <c r="A410" s="240" t="n"/>
      <c r="B410" s="241" t="n"/>
      <c r="C410" s="242" t="n"/>
      <c r="D410" s="242" t="n"/>
      <c r="E410" s="241" t="n"/>
      <c r="F410" s="241" t="n"/>
      <c r="G410" s="241" t="n"/>
      <c r="H410" s="241" t="n"/>
    </row>
    <row r="411" ht="20" customHeight="1" s="58">
      <c r="A411" s="243" t="n"/>
      <c r="B411" s="244" t="n"/>
      <c r="C411" s="245" t="n"/>
      <c r="D411" s="245" t="n"/>
      <c r="E411" s="244" t="n"/>
      <c r="F411" s="244" t="n"/>
      <c r="G411" s="244" t="n"/>
      <c r="H411" s="244" t="n"/>
    </row>
    <row r="412" ht="20" customHeight="1" s="58">
      <c r="A412" s="240" t="n"/>
      <c r="B412" s="241" t="n"/>
      <c r="C412" s="242" t="n"/>
      <c r="D412" s="242" t="n"/>
      <c r="E412" s="241" t="n"/>
      <c r="F412" s="241" t="n"/>
      <c r="G412" s="241" t="n"/>
      <c r="H412" s="241" t="n"/>
    </row>
    <row r="413" ht="20" customHeight="1" s="58">
      <c r="A413" s="243" t="n"/>
      <c r="B413" s="244" t="n"/>
      <c r="C413" s="245" t="n"/>
      <c r="D413" s="245" t="n"/>
      <c r="E413" s="244" t="n"/>
      <c r="F413" s="244" t="n"/>
      <c r="G413" s="244" t="n"/>
      <c r="H413" s="244" t="n"/>
    </row>
    <row r="414" ht="20" customHeight="1" s="58">
      <c r="A414" s="240" t="n"/>
      <c r="B414" s="241" t="n"/>
      <c r="C414" s="242" t="n"/>
      <c r="D414" s="242" t="n"/>
      <c r="E414" s="241" t="n"/>
      <c r="F414" s="241" t="n"/>
      <c r="G414" s="241" t="n"/>
      <c r="H414" s="241" t="n"/>
    </row>
    <row r="415" ht="20" customHeight="1" s="58">
      <c r="A415" s="243" t="n"/>
      <c r="B415" s="244" t="n"/>
      <c r="C415" s="245" t="n"/>
      <c r="D415" s="245" t="n"/>
      <c r="E415" s="244" t="n"/>
      <c r="F415" s="244" t="n"/>
      <c r="G415" s="244" t="n"/>
      <c r="H415" s="244" t="n"/>
    </row>
    <row r="416" ht="20" customHeight="1" s="58">
      <c r="A416" s="240" t="n"/>
      <c r="B416" s="241" t="n"/>
      <c r="C416" s="242" t="n"/>
      <c r="D416" s="242" t="n"/>
      <c r="E416" s="241" t="n"/>
      <c r="F416" s="241" t="n"/>
      <c r="G416" s="241" t="n"/>
      <c r="H416" s="241" t="n"/>
    </row>
    <row r="417" ht="20" customHeight="1" s="58">
      <c r="A417" s="243" t="n"/>
      <c r="B417" s="244" t="n"/>
      <c r="C417" s="245" t="n"/>
      <c r="D417" s="245" t="n"/>
      <c r="E417" s="244" t="n"/>
      <c r="F417" s="244" t="n"/>
      <c r="G417" s="244" t="n"/>
      <c r="H417" s="244" t="n"/>
    </row>
    <row r="418" ht="20" customHeight="1" s="58">
      <c r="A418" s="240" t="n"/>
      <c r="B418" s="241" t="n"/>
      <c r="C418" s="242" t="n"/>
      <c r="D418" s="242" t="n"/>
      <c r="E418" s="241" t="n"/>
      <c r="F418" s="241" t="n"/>
      <c r="G418" s="241" t="n"/>
      <c r="H418" s="241" t="n"/>
    </row>
    <row r="419" ht="20" customHeight="1" s="58">
      <c r="A419" s="243" t="n"/>
      <c r="B419" s="244" t="n"/>
      <c r="C419" s="245" t="n"/>
      <c r="D419" s="245" t="n"/>
      <c r="E419" s="244" t="n"/>
      <c r="F419" s="244" t="n"/>
      <c r="G419" s="244" t="n"/>
      <c r="H419" s="244" t="n"/>
    </row>
    <row r="420" ht="20" customHeight="1" s="58">
      <c r="A420" s="240" t="n"/>
      <c r="B420" s="241" t="n"/>
      <c r="C420" s="242" t="n"/>
      <c r="D420" s="242" t="n"/>
      <c r="E420" s="241" t="n"/>
      <c r="F420" s="241" t="n"/>
      <c r="G420" s="241" t="n"/>
      <c r="H420" s="241" t="n"/>
    </row>
    <row r="421" ht="20" customHeight="1" s="58">
      <c r="A421" s="243" t="n"/>
      <c r="B421" s="244" t="n"/>
      <c r="C421" s="245" t="n"/>
      <c r="D421" s="245" t="n"/>
      <c r="E421" s="244" t="n"/>
      <c r="F421" s="244" t="n"/>
      <c r="G421" s="244" t="n"/>
      <c r="H421" s="244" t="n"/>
    </row>
    <row r="422" ht="20" customHeight="1" s="58">
      <c r="A422" s="240" t="n"/>
      <c r="B422" s="241" t="n"/>
      <c r="C422" s="242" t="n"/>
      <c r="D422" s="242" t="n"/>
      <c r="E422" s="241" t="n"/>
      <c r="F422" s="241" t="n"/>
      <c r="G422" s="241" t="n"/>
      <c r="H422" s="241" t="n"/>
    </row>
    <row r="423" ht="20" customHeight="1" s="58">
      <c r="A423" s="243" t="n"/>
      <c r="B423" s="244" t="n"/>
      <c r="C423" s="245" t="n"/>
      <c r="D423" s="245" t="n"/>
      <c r="E423" s="244" t="n"/>
      <c r="F423" s="244" t="n"/>
      <c r="G423" s="244" t="n"/>
      <c r="H423" s="244" t="n"/>
    </row>
    <row r="424" ht="20" customHeight="1" s="58">
      <c r="A424" s="240" t="n"/>
      <c r="B424" s="241" t="n"/>
      <c r="C424" s="242" t="n"/>
      <c r="D424" s="242" t="n"/>
      <c r="E424" s="241" t="n"/>
      <c r="F424" s="241" t="n"/>
      <c r="G424" s="241" t="n"/>
      <c r="H424" s="241" t="n"/>
    </row>
    <row r="425" ht="20" customHeight="1" s="58">
      <c r="A425" s="243" t="n"/>
      <c r="B425" s="244" t="n"/>
      <c r="C425" s="245" t="n"/>
      <c r="D425" s="245" t="n"/>
      <c r="E425" s="244" t="n"/>
      <c r="F425" s="244" t="n"/>
      <c r="G425" s="244" t="n"/>
      <c r="H425" s="244" t="n"/>
    </row>
    <row r="426" ht="20" customHeight="1" s="58">
      <c r="A426" s="240" t="n"/>
      <c r="B426" s="241" t="n"/>
      <c r="C426" s="242" t="n"/>
      <c r="D426" s="242" t="n"/>
      <c r="E426" s="241" t="n"/>
      <c r="F426" s="241" t="n"/>
      <c r="G426" s="241" t="n"/>
      <c r="H426" s="241" t="n"/>
    </row>
    <row r="427" ht="20" customHeight="1" s="58">
      <c r="A427" s="243" t="n"/>
      <c r="B427" s="244" t="n"/>
      <c r="C427" s="245" t="n"/>
      <c r="D427" s="245" t="n"/>
      <c r="E427" s="244" t="n"/>
      <c r="F427" s="244" t="n"/>
      <c r="G427" s="244" t="n"/>
      <c r="H427" s="244" t="n"/>
    </row>
    <row r="428" ht="20" customHeight="1" s="58">
      <c r="A428" s="240" t="n"/>
      <c r="B428" s="241" t="n"/>
      <c r="C428" s="242" t="n"/>
      <c r="D428" s="242" t="n"/>
      <c r="E428" s="241" t="n"/>
      <c r="F428" s="241" t="n"/>
      <c r="G428" s="241" t="n"/>
      <c r="H428" s="241" t="n"/>
    </row>
    <row r="429" ht="20" customHeight="1" s="58">
      <c r="A429" s="243" t="n"/>
      <c r="B429" s="244" t="n"/>
      <c r="C429" s="245" t="n"/>
      <c r="D429" s="245" t="n"/>
      <c r="E429" s="244" t="n"/>
      <c r="F429" s="244" t="n"/>
      <c r="G429" s="244" t="n"/>
      <c r="H429" s="244" t="n"/>
    </row>
    <row r="430" ht="20" customHeight="1" s="58">
      <c r="A430" s="240" t="n"/>
      <c r="B430" s="241" t="n"/>
      <c r="C430" s="242" t="n"/>
      <c r="D430" s="242" t="n"/>
      <c r="E430" s="241" t="n"/>
      <c r="F430" s="241" t="n"/>
      <c r="G430" s="241" t="n"/>
      <c r="H430" s="241" t="n"/>
    </row>
    <row r="431" ht="20" customHeight="1" s="58">
      <c r="A431" s="243" t="n"/>
      <c r="B431" s="244" t="n"/>
      <c r="C431" s="245" t="n"/>
      <c r="D431" s="245" t="n"/>
      <c r="E431" s="244" t="n"/>
      <c r="F431" s="244" t="n"/>
      <c r="G431" s="244" t="n"/>
      <c r="H431" s="244" t="n"/>
    </row>
    <row r="432" ht="20" customHeight="1" s="58">
      <c r="A432" s="240" t="n"/>
      <c r="B432" s="241" t="n"/>
      <c r="C432" s="242" t="n"/>
      <c r="D432" s="242" t="n"/>
      <c r="E432" s="241" t="n"/>
      <c r="F432" s="241" t="n"/>
      <c r="G432" s="241" t="n"/>
      <c r="H432" s="241" t="n"/>
    </row>
    <row r="433" ht="20" customHeight="1" s="58">
      <c r="A433" s="243" t="n"/>
      <c r="B433" s="244" t="n"/>
      <c r="C433" s="245" t="n"/>
      <c r="D433" s="245" t="n"/>
      <c r="E433" s="244" t="n"/>
      <c r="F433" s="244" t="n"/>
      <c r="G433" s="244" t="n"/>
      <c r="H433" s="244" t="n"/>
    </row>
    <row r="434" ht="20" customHeight="1" s="58">
      <c r="A434" s="240" t="n"/>
      <c r="B434" s="241" t="n"/>
      <c r="C434" s="242" t="n"/>
      <c r="D434" s="242" t="n"/>
      <c r="E434" s="241" t="n"/>
      <c r="F434" s="241" t="n"/>
      <c r="G434" s="241" t="n"/>
      <c r="H434" s="241" t="n"/>
    </row>
    <row r="435" ht="20" customHeight="1" s="58">
      <c r="A435" s="243" t="n"/>
      <c r="B435" s="244" t="n"/>
      <c r="C435" s="245" t="n"/>
      <c r="D435" s="245" t="n"/>
      <c r="E435" s="244" t="n"/>
      <c r="F435" s="244" t="n"/>
      <c r="G435" s="244" t="n"/>
      <c r="H435" s="244" t="n"/>
    </row>
    <row r="436" ht="20" customHeight="1" s="58">
      <c r="A436" s="240" t="n"/>
      <c r="B436" s="241" t="n"/>
      <c r="C436" s="242" t="n"/>
      <c r="D436" s="242" t="n"/>
      <c r="E436" s="241" t="n"/>
      <c r="F436" s="241" t="n"/>
      <c r="G436" s="241" t="n"/>
      <c r="H436" s="241" t="n"/>
    </row>
    <row r="437" ht="20" customHeight="1" s="58">
      <c r="A437" s="243" t="n"/>
      <c r="B437" s="244" t="n"/>
      <c r="C437" s="245" t="n"/>
      <c r="D437" s="245" t="n"/>
      <c r="E437" s="244" t="n"/>
      <c r="F437" s="244" t="n"/>
      <c r="G437" s="244" t="n"/>
      <c r="H437" s="244" t="n"/>
    </row>
    <row r="438" ht="20" customHeight="1" s="58">
      <c r="A438" s="240" t="n"/>
      <c r="B438" s="241" t="n"/>
      <c r="C438" s="242" t="n"/>
      <c r="D438" s="242" t="n"/>
      <c r="E438" s="241" t="n"/>
      <c r="F438" s="241" t="n"/>
      <c r="G438" s="241" t="n"/>
      <c r="H438" s="241" t="n"/>
    </row>
    <row r="439" ht="20" customHeight="1" s="58">
      <c r="A439" s="243" t="n"/>
      <c r="B439" s="244" t="n"/>
      <c r="C439" s="245" t="n"/>
      <c r="D439" s="245" t="n"/>
      <c r="E439" s="244" t="n"/>
      <c r="F439" s="244" t="n"/>
      <c r="G439" s="244" t="n"/>
      <c r="H439" s="244" t="n"/>
    </row>
    <row r="440" ht="20" customHeight="1" s="58">
      <c r="A440" s="240" t="n"/>
      <c r="B440" s="241" t="n"/>
      <c r="C440" s="242" t="n"/>
      <c r="D440" s="242" t="n"/>
      <c r="E440" s="241" t="n"/>
      <c r="F440" s="241" t="n"/>
      <c r="G440" s="241" t="n"/>
      <c r="H440" s="241" t="n"/>
    </row>
    <row r="441" ht="20" customHeight="1" s="58">
      <c r="A441" s="243" t="n"/>
      <c r="B441" s="244" t="n"/>
      <c r="C441" s="245" t="n"/>
      <c r="D441" s="245" t="n"/>
      <c r="E441" s="244" t="n"/>
      <c r="F441" s="244" t="n"/>
      <c r="G441" s="244" t="n"/>
      <c r="H441" s="244" t="n"/>
    </row>
    <row r="442" ht="20" customHeight="1" s="58">
      <c r="A442" s="240" t="n"/>
      <c r="B442" s="241" t="n"/>
      <c r="C442" s="242" t="n"/>
      <c r="D442" s="242" t="n"/>
      <c r="E442" s="241" t="n"/>
      <c r="F442" s="241" t="n"/>
      <c r="G442" s="241" t="n"/>
      <c r="H442" s="241" t="n"/>
    </row>
    <row r="443" ht="20" customHeight="1" s="58">
      <c r="A443" s="243" t="n"/>
      <c r="B443" s="244" t="n"/>
      <c r="C443" s="245" t="n"/>
      <c r="D443" s="245" t="n"/>
      <c r="E443" s="244" t="n"/>
      <c r="F443" s="244" t="n"/>
      <c r="G443" s="244" t="n"/>
      <c r="H443" s="244" t="n"/>
    </row>
    <row r="444" ht="20" customHeight="1" s="58">
      <c r="A444" s="240" t="n"/>
      <c r="B444" s="241" t="n"/>
      <c r="C444" s="242" t="n"/>
      <c r="D444" s="242" t="n"/>
      <c r="E444" s="241" t="n"/>
      <c r="F444" s="241" t="n"/>
      <c r="G444" s="241" t="n"/>
      <c r="H444" s="241" t="n"/>
    </row>
    <row r="445" ht="20" customHeight="1" s="58">
      <c r="A445" s="243" t="n"/>
      <c r="B445" s="244" t="n"/>
      <c r="C445" s="245" t="n"/>
      <c r="D445" s="245" t="n"/>
      <c r="E445" s="244" t="n"/>
      <c r="F445" s="244" t="n"/>
      <c r="G445" s="244" t="n"/>
      <c r="H445" s="244" t="n"/>
    </row>
    <row r="446" ht="20" customHeight="1" s="58">
      <c r="A446" s="240" t="n"/>
      <c r="B446" s="241" t="n"/>
      <c r="C446" s="242" t="n"/>
      <c r="D446" s="242" t="n"/>
      <c r="E446" s="241" t="n"/>
      <c r="F446" s="241" t="n"/>
      <c r="G446" s="241" t="n"/>
      <c r="H446" s="241" t="n"/>
    </row>
    <row r="447" ht="20" customHeight="1" s="58">
      <c r="A447" s="243" t="n"/>
      <c r="B447" s="244" t="n"/>
      <c r="C447" s="245" t="n"/>
      <c r="D447" s="245" t="n"/>
      <c r="E447" s="244" t="n"/>
      <c r="F447" s="244" t="n"/>
      <c r="G447" s="244" t="n"/>
      <c r="H447" s="244" t="n"/>
    </row>
    <row r="448" ht="20" customHeight="1" s="58">
      <c r="A448" s="240" t="n"/>
      <c r="B448" s="241" t="n"/>
      <c r="C448" s="242" t="n"/>
      <c r="D448" s="242" t="n"/>
      <c r="E448" s="241" t="n"/>
      <c r="F448" s="241" t="n"/>
      <c r="G448" s="241" t="n"/>
      <c r="H448" s="241" t="n"/>
    </row>
    <row r="449" ht="20" customHeight="1" s="58">
      <c r="A449" s="243" t="n"/>
      <c r="B449" s="244" t="n"/>
      <c r="C449" s="245" t="n"/>
      <c r="D449" s="245" t="n"/>
      <c r="E449" s="244" t="n"/>
      <c r="F449" s="244" t="n"/>
      <c r="G449" s="244" t="n"/>
      <c r="H449" s="244" t="n"/>
    </row>
    <row r="450" ht="20" customHeight="1" s="58">
      <c r="A450" s="240" t="n"/>
      <c r="B450" s="241" t="n"/>
      <c r="C450" s="242" t="n"/>
      <c r="D450" s="242" t="n"/>
      <c r="E450" s="241" t="n"/>
      <c r="F450" s="241" t="n"/>
      <c r="G450" s="241" t="n"/>
      <c r="H450" s="241" t="n"/>
    </row>
    <row r="451" ht="20" customHeight="1" s="58">
      <c r="A451" s="243" t="n"/>
      <c r="B451" s="244" t="n"/>
      <c r="C451" s="245" t="n"/>
      <c r="D451" s="245" t="n"/>
      <c r="E451" s="244" t="n"/>
      <c r="F451" s="244" t="n"/>
      <c r="G451" s="244" t="n"/>
      <c r="H451" s="244" t="n"/>
    </row>
    <row r="452" ht="20" customHeight="1" s="58">
      <c r="A452" s="240" t="n"/>
      <c r="B452" s="241" t="n"/>
      <c r="C452" s="242" t="n"/>
      <c r="D452" s="242" t="n"/>
      <c r="E452" s="241" t="n"/>
      <c r="F452" s="241" t="n"/>
      <c r="G452" s="241" t="n"/>
      <c r="H452" s="241" t="n"/>
    </row>
    <row r="453" ht="20" customHeight="1" s="58">
      <c r="A453" s="243" t="n"/>
      <c r="B453" s="244" t="n"/>
      <c r="C453" s="245" t="n"/>
      <c r="D453" s="245" t="n"/>
      <c r="E453" s="244" t="n"/>
      <c r="F453" s="244" t="n"/>
      <c r="G453" s="244" t="n"/>
      <c r="H453" s="244" t="n"/>
    </row>
    <row r="454" ht="20" customHeight="1" s="58">
      <c r="A454" s="240" t="n"/>
      <c r="B454" s="241" t="n"/>
      <c r="C454" s="242" t="n"/>
      <c r="D454" s="242" t="n"/>
      <c r="E454" s="241" t="n"/>
      <c r="F454" s="241" t="n"/>
      <c r="G454" s="241" t="n"/>
      <c r="H454" s="241" t="n"/>
    </row>
    <row r="455" ht="20" customHeight="1" s="58">
      <c r="A455" s="243" t="n"/>
      <c r="B455" s="244" t="n"/>
      <c r="C455" s="245" t="n"/>
      <c r="D455" s="245" t="n"/>
      <c r="E455" s="244" t="n"/>
      <c r="F455" s="244" t="n"/>
      <c r="G455" s="244" t="n"/>
      <c r="H455" s="244" t="n"/>
    </row>
    <row r="456" ht="20" customHeight="1" s="58">
      <c r="A456" s="240" t="n"/>
      <c r="B456" s="241" t="n"/>
      <c r="C456" s="242" t="n"/>
      <c r="D456" s="242" t="n"/>
      <c r="E456" s="241" t="n"/>
      <c r="F456" s="241" t="n"/>
      <c r="G456" s="241" t="n"/>
      <c r="H456" s="241" t="n"/>
    </row>
    <row r="457" ht="20" customHeight="1" s="58">
      <c r="A457" s="243" t="n"/>
      <c r="B457" s="244" t="n"/>
      <c r="C457" s="245" t="n"/>
      <c r="D457" s="245" t="n"/>
      <c r="E457" s="244" t="n"/>
      <c r="F457" s="244" t="n"/>
      <c r="G457" s="244" t="n"/>
      <c r="H457" s="244" t="n"/>
    </row>
    <row r="458" ht="20" customHeight="1" s="58">
      <c r="A458" s="240" t="n"/>
      <c r="B458" s="241" t="n"/>
      <c r="C458" s="242" t="n"/>
      <c r="D458" s="242" t="n"/>
      <c r="E458" s="241" t="n"/>
      <c r="F458" s="241" t="n"/>
      <c r="G458" s="241" t="n"/>
      <c r="H458" s="241" t="n"/>
    </row>
    <row r="459" ht="20" customHeight="1" s="58">
      <c r="A459" s="243" t="n"/>
      <c r="B459" s="244" t="n"/>
      <c r="C459" s="245" t="n"/>
      <c r="D459" s="245" t="n"/>
      <c r="E459" s="244" t="n"/>
      <c r="F459" s="244" t="n"/>
      <c r="G459" s="244" t="n"/>
      <c r="H459" s="244" t="n"/>
    </row>
    <row r="460" ht="20" customHeight="1" s="58">
      <c r="A460" s="240" t="n"/>
      <c r="B460" s="241" t="n"/>
      <c r="C460" s="242" t="n"/>
      <c r="D460" s="242" t="n"/>
      <c r="E460" s="241" t="n"/>
      <c r="F460" s="241" t="n"/>
      <c r="G460" s="241" t="n"/>
      <c r="H460" s="241" t="n"/>
    </row>
    <row r="461" ht="20" customHeight="1" s="58">
      <c r="A461" s="243" t="n"/>
      <c r="B461" s="244" t="n"/>
      <c r="C461" s="245" t="n"/>
      <c r="D461" s="245" t="n"/>
      <c r="E461" s="244" t="n"/>
      <c r="F461" s="244" t="n"/>
      <c r="G461" s="244" t="n"/>
      <c r="H461" s="244" t="n"/>
    </row>
    <row r="462" ht="20" customHeight="1" s="58">
      <c r="A462" s="240" t="n"/>
      <c r="B462" s="241" t="n"/>
      <c r="C462" s="242" t="n"/>
      <c r="D462" s="242" t="n"/>
      <c r="E462" s="241" t="n"/>
      <c r="F462" s="241" t="n"/>
      <c r="G462" s="241" t="n"/>
      <c r="H462" s="241" t="n"/>
    </row>
    <row r="463" ht="20" customHeight="1" s="58">
      <c r="A463" s="243" t="n"/>
      <c r="B463" s="244" t="n"/>
      <c r="C463" s="245" t="n"/>
      <c r="D463" s="245" t="n"/>
      <c r="E463" s="244" t="n"/>
      <c r="F463" s="244" t="n"/>
      <c r="G463" s="244" t="n"/>
      <c r="H463" s="244" t="n"/>
    </row>
    <row r="464" ht="20" customHeight="1" s="58">
      <c r="A464" s="240" t="n"/>
      <c r="B464" s="241" t="n"/>
      <c r="C464" s="242" t="n"/>
      <c r="D464" s="242" t="n"/>
      <c r="E464" s="241" t="n"/>
      <c r="F464" s="241" t="n"/>
      <c r="G464" s="241" t="n"/>
      <c r="H464" s="241" t="n"/>
    </row>
    <row r="465" ht="20" customHeight="1" s="58">
      <c r="A465" s="243" t="n"/>
      <c r="B465" s="244" t="n"/>
      <c r="C465" s="245" t="n"/>
      <c r="D465" s="245" t="n"/>
      <c r="E465" s="244" t="n"/>
      <c r="F465" s="244" t="n"/>
      <c r="G465" s="244" t="n"/>
      <c r="H465" s="244" t="n"/>
    </row>
    <row r="466" ht="20" customHeight="1" s="58">
      <c r="A466" s="240" t="n"/>
      <c r="B466" s="241" t="n"/>
      <c r="C466" s="242" t="n"/>
      <c r="D466" s="242" t="n"/>
      <c r="E466" s="241" t="n"/>
      <c r="F466" s="241" t="n"/>
      <c r="G466" s="241" t="n"/>
      <c r="H466" s="241" t="n"/>
    </row>
    <row r="467" ht="20" customHeight="1" s="58">
      <c r="A467" s="243" t="n"/>
      <c r="B467" s="244" t="n"/>
      <c r="C467" s="245" t="n"/>
      <c r="D467" s="245" t="n"/>
      <c r="E467" s="244" t="n"/>
      <c r="F467" s="244" t="n"/>
      <c r="G467" s="244" t="n"/>
      <c r="H467" s="244" t="n"/>
    </row>
    <row r="468" ht="20" customHeight="1" s="58">
      <c r="A468" s="240" t="n"/>
      <c r="B468" s="241" t="n"/>
      <c r="C468" s="242" t="n"/>
      <c r="D468" s="242" t="n"/>
      <c r="E468" s="241" t="n"/>
      <c r="F468" s="241" t="n"/>
      <c r="G468" s="241" t="n"/>
      <c r="H468" s="241" t="n"/>
    </row>
    <row r="469" ht="20" customHeight="1" s="58">
      <c r="A469" s="243" t="n"/>
      <c r="B469" s="244" t="n"/>
      <c r="C469" s="245" t="n"/>
      <c r="D469" s="245" t="n"/>
      <c r="E469" s="244" t="n"/>
      <c r="F469" s="244" t="n"/>
      <c r="G469" s="244" t="n"/>
      <c r="H469" s="244" t="n"/>
    </row>
    <row r="470" ht="20" customHeight="1" s="58">
      <c r="A470" s="240" t="n"/>
      <c r="B470" s="241" t="n"/>
      <c r="C470" s="242" t="n"/>
      <c r="D470" s="242" t="n"/>
      <c r="E470" s="241" t="n"/>
      <c r="F470" s="241" t="n"/>
      <c r="G470" s="241" t="n"/>
      <c r="H470" s="241" t="n"/>
    </row>
    <row r="471" ht="20" customHeight="1" s="58">
      <c r="A471" s="243" t="n"/>
      <c r="B471" s="244" t="n"/>
      <c r="C471" s="245" t="n"/>
      <c r="D471" s="245" t="n"/>
      <c r="E471" s="244" t="n"/>
      <c r="F471" s="244" t="n"/>
      <c r="G471" s="244" t="n"/>
      <c r="H471" s="244" t="n"/>
    </row>
    <row r="472" ht="20" customHeight="1" s="58">
      <c r="A472" s="240" t="n"/>
      <c r="B472" s="241" t="n"/>
      <c r="C472" s="242" t="n"/>
      <c r="D472" s="242" t="n"/>
      <c r="E472" s="241" t="n"/>
      <c r="F472" s="241" t="n"/>
      <c r="G472" s="241" t="n"/>
      <c r="H472" s="241" t="n"/>
    </row>
    <row r="473" ht="20" customHeight="1" s="58">
      <c r="A473" s="243" t="n"/>
      <c r="B473" s="244" t="n"/>
      <c r="C473" s="245" t="n"/>
      <c r="D473" s="245" t="n"/>
      <c r="E473" s="244" t="n"/>
      <c r="F473" s="244" t="n"/>
      <c r="G473" s="244" t="n"/>
      <c r="H473" s="244" t="n"/>
    </row>
    <row r="474" ht="20" customHeight="1" s="58">
      <c r="A474" s="240" t="n"/>
      <c r="B474" s="241" t="n"/>
      <c r="C474" s="242" t="n"/>
      <c r="D474" s="242" t="n"/>
      <c r="E474" s="241" t="n"/>
      <c r="F474" s="241" t="n"/>
      <c r="G474" s="241" t="n"/>
      <c r="H474" s="241" t="n"/>
    </row>
    <row r="475" ht="20" customHeight="1" s="58">
      <c r="A475" s="243" t="n"/>
      <c r="B475" s="244" t="n"/>
      <c r="C475" s="245" t="n"/>
      <c r="D475" s="245" t="n"/>
      <c r="E475" s="244" t="n"/>
      <c r="F475" s="244" t="n"/>
      <c r="G475" s="244" t="n"/>
      <c r="H475" s="244" t="n"/>
    </row>
    <row r="476" ht="20" customHeight="1" s="58">
      <c r="A476" s="240" t="n"/>
      <c r="B476" s="241" t="n"/>
      <c r="C476" s="242" t="n"/>
      <c r="D476" s="242" t="n"/>
      <c r="E476" s="241" t="n"/>
      <c r="F476" s="241" t="n"/>
      <c r="G476" s="241" t="n"/>
      <c r="H476" s="241" t="n"/>
    </row>
    <row r="477" ht="20" customHeight="1" s="58">
      <c r="A477" s="243" t="n"/>
      <c r="B477" s="244" t="n"/>
      <c r="C477" s="245" t="n"/>
      <c r="D477" s="245" t="n"/>
      <c r="E477" s="244" t="n"/>
      <c r="F477" s="244" t="n"/>
      <c r="G477" s="244" t="n"/>
      <c r="H477" s="244" t="n"/>
    </row>
    <row r="478" ht="20" customHeight="1" s="58">
      <c r="A478" s="240" t="n"/>
      <c r="B478" s="241" t="n"/>
      <c r="C478" s="242" t="n"/>
      <c r="D478" s="242" t="n"/>
      <c r="E478" s="241" t="n"/>
      <c r="F478" s="241" t="n"/>
      <c r="G478" s="241" t="n"/>
      <c r="H478" s="241" t="n"/>
    </row>
    <row r="479" ht="20" customHeight="1" s="58">
      <c r="A479" s="243" t="n"/>
      <c r="B479" s="244" t="n"/>
      <c r="C479" s="245" t="n"/>
      <c r="D479" s="245" t="n"/>
      <c r="E479" s="244" t="n"/>
      <c r="F479" s="244" t="n"/>
      <c r="G479" s="244" t="n"/>
      <c r="H479" s="244" t="n"/>
    </row>
    <row r="480" ht="20" customHeight="1" s="58">
      <c r="A480" s="240" t="n"/>
      <c r="B480" s="241" t="n"/>
      <c r="C480" s="242" t="n"/>
      <c r="D480" s="242" t="n"/>
      <c r="E480" s="241" t="n"/>
      <c r="F480" s="241" t="n"/>
      <c r="G480" s="241" t="n"/>
      <c r="H480" s="241" t="n"/>
    </row>
    <row r="481" ht="20" customHeight="1" s="58">
      <c r="A481" s="243" t="n"/>
      <c r="B481" s="244" t="n"/>
      <c r="C481" s="245" t="n"/>
      <c r="D481" s="245" t="n"/>
      <c r="E481" s="244" t="n"/>
      <c r="F481" s="244" t="n"/>
      <c r="G481" s="244" t="n"/>
      <c r="H481" s="244" t="n"/>
    </row>
    <row r="482" ht="20" customHeight="1" s="58">
      <c r="A482" s="240" t="n"/>
      <c r="B482" s="241" t="n"/>
      <c r="C482" s="242" t="n"/>
      <c r="D482" s="242" t="n"/>
      <c r="E482" s="241" t="n"/>
      <c r="F482" s="241" t="n"/>
      <c r="G482" s="241" t="n"/>
      <c r="H482" s="241" t="n"/>
    </row>
    <row r="483" ht="20" customHeight="1" s="58">
      <c r="A483" s="243" t="n"/>
      <c r="B483" s="244" t="n"/>
      <c r="C483" s="245" t="n"/>
      <c r="D483" s="245" t="n"/>
      <c r="E483" s="244" t="n"/>
      <c r="F483" s="244" t="n"/>
      <c r="G483" s="244" t="n"/>
      <c r="H483" s="244" t="n"/>
    </row>
    <row r="484" ht="20" customHeight="1" s="58">
      <c r="A484" s="240" t="n"/>
      <c r="B484" s="241" t="n"/>
      <c r="C484" s="242" t="n"/>
      <c r="D484" s="242" t="n"/>
      <c r="E484" s="241" t="n"/>
      <c r="F484" s="241" t="n"/>
      <c r="G484" s="241" t="n"/>
      <c r="H484" s="241" t="n"/>
    </row>
    <row r="485" ht="20" customHeight="1" s="58">
      <c r="A485" s="243" t="n"/>
      <c r="B485" s="244" t="n"/>
      <c r="C485" s="245" t="n"/>
      <c r="D485" s="245" t="n"/>
      <c r="E485" s="244" t="n"/>
      <c r="F485" s="244" t="n"/>
      <c r="G485" s="244" t="n"/>
      <c r="H485" s="244" t="n"/>
    </row>
    <row r="486" ht="20" customHeight="1" s="58">
      <c r="A486" s="240" t="n"/>
      <c r="B486" s="241" t="n"/>
      <c r="C486" s="242" t="n"/>
      <c r="D486" s="242" t="n"/>
      <c r="E486" s="241" t="n"/>
      <c r="F486" s="241" t="n"/>
      <c r="G486" s="241" t="n"/>
      <c r="H486" s="241" t="n"/>
    </row>
    <row r="487" ht="20" customHeight="1" s="58">
      <c r="A487" s="243" t="n"/>
      <c r="B487" s="244" t="n"/>
      <c r="C487" s="245" t="n"/>
      <c r="D487" s="245" t="n"/>
      <c r="E487" s="244" t="n"/>
      <c r="F487" s="244" t="n"/>
      <c r="G487" s="244" t="n"/>
      <c r="H487" s="244" t="n"/>
    </row>
    <row r="488" ht="20" customHeight="1" s="58">
      <c r="A488" s="240" t="n"/>
      <c r="B488" s="241" t="n"/>
      <c r="C488" s="242" t="n"/>
      <c r="D488" s="242" t="n"/>
      <c r="E488" s="241" t="n"/>
      <c r="F488" s="241" t="n"/>
      <c r="G488" s="241" t="n"/>
      <c r="H488" s="241" t="n"/>
    </row>
    <row r="489" ht="20" customHeight="1" s="58">
      <c r="A489" s="243" t="n"/>
      <c r="B489" s="244" t="n"/>
      <c r="C489" s="245" t="n"/>
      <c r="D489" s="245" t="n"/>
      <c r="E489" s="244" t="n"/>
      <c r="F489" s="244" t="n"/>
      <c r="G489" s="244" t="n"/>
      <c r="H489" s="244" t="n"/>
    </row>
    <row r="490" ht="20" customHeight="1" s="58">
      <c r="A490" s="240" t="n"/>
      <c r="B490" s="241" t="n"/>
      <c r="C490" s="242" t="n"/>
      <c r="D490" s="242" t="n"/>
      <c r="E490" s="241" t="n"/>
      <c r="F490" s="241" t="n"/>
      <c r="G490" s="241" t="n"/>
      <c r="H490" s="241" t="n"/>
    </row>
    <row r="491" ht="20" customHeight="1" s="58">
      <c r="A491" s="243" t="n"/>
      <c r="B491" s="244" t="n"/>
      <c r="C491" s="245" t="n"/>
      <c r="D491" s="245" t="n"/>
      <c r="E491" s="244" t="n"/>
      <c r="F491" s="244" t="n"/>
      <c r="G491" s="244" t="n"/>
      <c r="H491" s="244" t="n"/>
    </row>
    <row r="492" ht="20" customHeight="1" s="58">
      <c r="A492" s="240" t="n"/>
      <c r="B492" s="241" t="n"/>
      <c r="C492" s="242" t="n"/>
      <c r="D492" s="242" t="n"/>
      <c r="E492" s="241" t="n"/>
      <c r="F492" s="241" t="n"/>
      <c r="G492" s="241" t="n"/>
      <c r="H492" s="241" t="n"/>
    </row>
    <row r="493" ht="20" customHeight="1" s="58">
      <c r="A493" s="243" t="n"/>
      <c r="B493" s="244" t="n"/>
      <c r="C493" s="245" t="n"/>
      <c r="D493" s="245" t="n"/>
      <c r="E493" s="244" t="n"/>
      <c r="F493" s="244" t="n"/>
      <c r="G493" s="244" t="n"/>
      <c r="H493" s="244" t="n"/>
    </row>
    <row r="494" ht="20" customHeight="1" s="58">
      <c r="A494" s="240" t="n"/>
      <c r="B494" s="241" t="n"/>
      <c r="C494" s="242" t="n"/>
      <c r="D494" s="242" t="n"/>
      <c r="E494" s="241" t="n"/>
      <c r="F494" s="241" t="n"/>
      <c r="G494" s="241" t="n"/>
      <c r="H494" s="241" t="n"/>
    </row>
    <row r="495" ht="20" customHeight="1" s="58">
      <c r="A495" s="243" t="n"/>
      <c r="B495" s="244" t="n"/>
      <c r="C495" s="245" t="n"/>
      <c r="D495" s="245" t="n"/>
      <c r="E495" s="244" t="n"/>
      <c r="F495" s="244" t="n"/>
      <c r="G495" s="244" t="n"/>
      <c r="H495" s="244" t="n"/>
    </row>
    <row r="496" ht="20" customHeight="1" s="58">
      <c r="A496" s="240" t="n"/>
      <c r="B496" s="241" t="n"/>
      <c r="C496" s="242" t="n"/>
      <c r="D496" s="242" t="n"/>
      <c r="E496" s="241" t="n"/>
      <c r="F496" s="241" t="n"/>
      <c r="G496" s="241" t="n"/>
      <c r="H496" s="241" t="n"/>
    </row>
    <row r="497" ht="20" customHeight="1" s="58">
      <c r="A497" s="243" t="n"/>
      <c r="B497" s="244" t="n"/>
      <c r="C497" s="245" t="n"/>
      <c r="D497" s="245" t="n"/>
      <c r="E497" s="244" t="n"/>
      <c r="F497" s="244" t="n"/>
      <c r="G497" s="244" t="n"/>
      <c r="H497" s="244" t="n"/>
    </row>
    <row r="498" ht="20" customHeight="1" s="58">
      <c r="A498" s="240" t="n"/>
      <c r="B498" s="241" t="n"/>
      <c r="C498" s="242" t="n"/>
      <c r="D498" s="242" t="n"/>
      <c r="E498" s="241" t="n"/>
      <c r="F498" s="241" t="n"/>
      <c r="G498" s="241" t="n"/>
      <c r="H498" s="241" t="n"/>
    </row>
    <row r="499" ht="20" customHeight="1" s="58">
      <c r="A499" s="243" t="n"/>
      <c r="B499" s="244" t="n"/>
      <c r="C499" s="245" t="n"/>
      <c r="D499" s="245" t="n"/>
      <c r="E499" s="244" t="n"/>
      <c r="F499" s="244" t="n"/>
      <c r="G499" s="244" t="n"/>
      <c r="H499" s="244" t="n"/>
    </row>
    <row r="500" ht="20" customHeight="1" s="58">
      <c r="A500" s="240" t="n"/>
      <c r="B500" s="241" t="n"/>
      <c r="C500" s="242" t="n"/>
      <c r="D500" s="242" t="n"/>
      <c r="E500" s="241" t="n"/>
      <c r="F500" s="241" t="n"/>
      <c r="G500" s="241" t="n"/>
      <c r="H500" s="241" t="n"/>
    </row>
    <row r="501" ht="20" customHeight="1" s="58">
      <c r="A501" s="243" t="n"/>
      <c r="B501" s="244" t="n"/>
      <c r="C501" s="245" t="n"/>
      <c r="D501" s="245" t="n"/>
      <c r="E501" s="244" t="n"/>
      <c r="F501" s="244" t="n"/>
      <c r="G501" s="244" t="n"/>
      <c r="H501" s="244" t="n"/>
    </row>
    <row r="502" ht="20" customHeight="1" s="58">
      <c r="A502" s="240" t="n"/>
      <c r="B502" s="241" t="n"/>
      <c r="C502" s="242" t="n"/>
      <c r="D502" s="242" t="n"/>
      <c r="E502" s="241" t="n"/>
      <c r="F502" s="241" t="n"/>
      <c r="G502" s="241" t="n"/>
      <c r="H502" s="241" t="n"/>
    </row>
    <row r="503" ht="20" customHeight="1" s="58">
      <c r="A503" s="243" t="n"/>
      <c r="B503" s="244" t="n"/>
      <c r="C503" s="245" t="n"/>
      <c r="D503" s="245" t="n"/>
      <c r="E503" s="244" t="n"/>
      <c r="F503" s="244" t="n"/>
      <c r="G503" s="244" t="n"/>
      <c r="H503" s="244" t="n"/>
    </row>
    <row r="504" ht="20" customHeight="1" s="58">
      <c r="A504" s="240" t="n"/>
      <c r="B504" s="241" t="n"/>
      <c r="C504" s="242" t="n"/>
      <c r="D504" s="242" t="n"/>
      <c r="E504" s="241" t="n"/>
      <c r="F504" s="241" t="n"/>
      <c r="G504" s="241" t="n"/>
      <c r="H504" s="241" t="n"/>
    </row>
  </sheetData>
  <mergeCells count="2">
    <mergeCell ref="A2:H2"/>
    <mergeCell ref="A1:H1"/>
  </mergeCells>
  <conditionalFormatting sqref="A5:H504">
    <cfRule type="expression" priority="1" dxfId="1" stopIfTrue="1">
      <formula>$C5&lt;&gt;""</formula>
    </cfRule>
    <cfRule type="expression" priority="2" dxfId="2" stopIfTrue="1">
      <formula>$D5&lt;&gt;""</formula>
    </cfRule>
  </conditionalFormatting>
  <dataValidations count="5">
    <dataValidation sqref="B5:B504" showDropDown="0" showInputMessage="1" showErrorMessage="1" allowBlank="0" errorTitle="Invalid category" error="Please select an HMRC-approved overseas category from the dropdown." promptTitle="HMRC Overseas Category" prompt="Select the HMRC overseas category for this transaction." type="list">
      <formula1>_dropdown_lookup!$B$1:$B$13</formula1>
    </dataValidation>
    <dataValidation sqref="E5:E504" showDropDown="0" showInputMessage="1" showErrorMessage="1" allowBlank="0" errorTitle="Country required" error="Select the country. If not listed, choose 'Other (see Notes)'." promptTitle="Country" prompt="Select the country where this overseas property is located." type="list">
      <formula1>_dropdown_lookup!$C$1:$C$35</formula1>
    </dataValidation>
    <dataValidation sqref="C5:C504" showDropDown="0" showInputMessage="1" showErrorMessage="1" allowBlank="0" errorTitle="Wrong column" error="This is an EXPENSE category. Enter the amount in the Expense column (D) instead." promptTitle="Income amount" prompt="Enter the amount received." type="custom">
      <formula1>=OR(B5="",ISNUMBER(MATCH(B5,OV_INC_CATS,0)))</formula1>
    </dataValidation>
    <dataValidation sqref="D5:D504" showDropDown="0" showInputMessage="1" showErrorMessage="1" allowBlank="0" errorTitle="Wrong column" error="This is an INCOME category. Enter the amount in the Income column (C) instead." promptTitle="Expense amount" prompt="Enter the amount paid." type="custom">
      <formula1>=OR(B5="",ISNUMBER(MATCH(B5,OV_EXP_CATS,0)))</formula1>
    </dataValidation>
    <dataValidation sqref="C5:D504" showDropDown="0" showInputMessage="0" showErrorMessage="1" allowBlank="0" errorTitle="Invalid amount" error="Please enter a positive number greater than zero." type="decimal" operator="greaterThan">
      <formula1>0</formula1>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tabColor rgb="000F172A"/>
    <outlinePr summaryBelow="1" summaryRight="1"/>
    <pageSetUpPr fitToPage="0"/>
  </sheetPr>
  <dimension ref="A1:G6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 customWidth="1" style="57" min="1" max="1"/>
    <col width="52" customWidth="1" style="57" min="2" max="2"/>
    <col width="15" customWidth="1" style="57" min="3" max="6"/>
    <col width="15" customWidth="1" style="58" min="4" max="4"/>
    <col width="15" customWidth="1" style="58" min="5" max="5"/>
    <col width="15" customWidth="1" style="58" min="6" max="6"/>
    <col width="2" customWidth="1" style="57" min="7" max="7"/>
  </cols>
  <sheetData>
    <row r="1" ht="44" customHeight="1" s="58">
      <c r="A1" s="116" t="n"/>
      <c r="B1" s="248" t="inlineStr">
        <is>
          <t>📊  Dashboard  —  Running totals by quarter  (informational only)</t>
        </is>
      </c>
      <c r="G1" s="116" t="n"/>
    </row>
    <row r="2" ht="44" customHeight="1" s="58">
      <c r="A2" s="116" t="n"/>
      <c r="B2" s="165" t="inlineStr">
        <is>
          <t xml:space="preserve">  These totals are calculated automatically from your transaction sheets. They show your running record — not a tax calculation or HMRC submission. No tax liability figures are shown. Always consult a qualified accountant for tax advice.</t>
        </is>
      </c>
      <c r="C2" s="132" t="n"/>
      <c r="D2" s="132" t="n"/>
      <c r="E2" s="132" t="n"/>
      <c r="F2" s="131" t="n"/>
      <c r="G2" s="116" t="n"/>
    </row>
    <row r="3" ht="28" customHeight="1" s="58">
      <c r="A3" s="116" t="n"/>
      <c r="B3" s="249" t="inlineStr">
        <is>
          <t xml:space="preserve">  Tax year start date  →</t>
        </is>
      </c>
      <c r="C3" s="250" t="inlineStr">
        <is>
          <t>06/04/2026</t>
        </is>
      </c>
      <c r="D3" s="251" t="inlineStr">
        <is>
          <t xml:space="preserve">  ← Edit this date to change the tax year. All quarter boundaries update automatically.</t>
        </is>
      </c>
      <c r="G3" s="116" t="n"/>
    </row>
    <row r="4" ht="6" customHeight="1" s="58">
      <c r="A4" s="122" t="n"/>
      <c r="B4" s="122" t="n"/>
      <c r="C4" s="122" t="n"/>
      <c r="D4" s="122" t="n"/>
      <c r="E4" s="122" t="n"/>
      <c r="F4" s="122" t="n"/>
      <c r="G4" s="122" t="n"/>
    </row>
    <row r="5" ht="24" customHeight="1" s="58">
      <c r="A5" s="122" t="n"/>
      <c r="B5" s="288" t="inlineStr">
        <is>
          <t xml:space="preserve">  🇬🇧  UK PROPERTY — INCOME  (from 📒 UK Transactions)</t>
        </is>
      </c>
      <c r="G5" s="122" t="n"/>
    </row>
    <row r="6" ht="22" customHeight="1" s="58">
      <c r="A6" s="122" t="n"/>
      <c r="B6" s="253" t="inlineStr">
        <is>
          <t xml:space="preserve">  Category</t>
        </is>
      </c>
      <c r="C6" s="254" t="inlineStr">
        <is>
          <t xml:space="preserve">  Q1  Apr – Jul</t>
        </is>
      </c>
      <c r="D6" s="254" t="inlineStr">
        <is>
          <t xml:space="preserve">  Q2  Jul – Oct</t>
        </is>
      </c>
      <c r="E6" s="254" t="inlineStr">
        <is>
          <t xml:space="preserve">  Q3  Oct – Jan</t>
        </is>
      </c>
      <c r="F6" s="254" t="inlineStr">
        <is>
          <t xml:space="preserve">  Q4  Jan – Apr</t>
        </is>
      </c>
      <c r="G6" s="122" t="n"/>
    </row>
    <row r="7" ht="20" customHeight="1" s="58">
      <c r="A7" s="122" t="n"/>
      <c r="B7" s="255" t="inlineStr">
        <is>
          <t xml:space="preserve">    Total rents</t>
        </is>
      </c>
      <c r="C7" s="256">
        <f>SUMPRODUCT(('📒 UK Transactions'!A$5:A$504&gt;=DATE(YEAR($C$3),4,6))*('📒 UK Transactions'!A$5:A$504&lt;=DATE(YEAR($C$3),7,5))*('📒 UK Transactions'!B$5:B$504="Total rents")*('📒 UK Transactions'!C$5:C$504))</f>
        <v/>
      </c>
      <c r="D7" s="256">
        <f>SUMPRODUCT(('📒 UK Transactions'!A$5:A$504&gt;=DATE(YEAR($C$3),7,6))*('📒 UK Transactions'!A$5:A$504&lt;=DATE(YEAR($C$3),10,5))*('📒 UK Transactions'!B$5:B$504="Total rents")*('📒 UK Transactions'!C$5:C$504))</f>
        <v/>
      </c>
      <c r="E7" s="256">
        <f>SUMPRODUCT(('📒 UK Transactions'!A$5:A$504&gt;=DATE(YEAR($C$3),10,6))*('📒 UK Transactions'!A$5:A$504&lt;=DATE(YEAR($C$3)+1,1,5))*('📒 UK Transactions'!B$5:B$504="Total rents")*('📒 UK Transactions'!C$5:C$504))</f>
        <v/>
      </c>
      <c r="F7" s="256">
        <f>SUMPRODUCT(('📒 UK Transactions'!A$5:A$504&gt;=DATE(YEAR($C$3)+1,1,6))*('📒 UK Transactions'!A$5:A$504&lt;=DATE(YEAR($C$3)+1,4,5))*('📒 UK Transactions'!B$5:B$504="Total rents")*('📒 UK Transactions'!C$5:C$504))</f>
        <v/>
      </c>
      <c r="G7" s="122" t="n"/>
    </row>
    <row r="8" ht="20" customHeight="1" s="58">
      <c r="A8" s="122" t="n"/>
      <c r="B8" s="257" t="inlineStr">
        <is>
          <t xml:space="preserve">    Other income from property</t>
        </is>
      </c>
      <c r="C8" s="258">
        <f>SUMPRODUCT(('📒 UK Transactions'!A$5:A$504&gt;=DATE(YEAR($C$3),4,6))*('📒 UK Transactions'!A$5:A$504&lt;=DATE(YEAR($C$3),7,5))*('📒 UK Transactions'!B$5:B$504="Other income from property")*('📒 UK Transactions'!C$5:C$504))</f>
        <v/>
      </c>
      <c r="D8" s="258">
        <f>SUMPRODUCT(('📒 UK Transactions'!A$5:A$504&gt;=DATE(YEAR($C$3),7,6))*('📒 UK Transactions'!A$5:A$504&lt;=DATE(YEAR($C$3),10,5))*('📒 UK Transactions'!B$5:B$504="Other income from property")*('📒 UK Transactions'!C$5:C$504))</f>
        <v/>
      </c>
      <c r="E8" s="258">
        <f>SUMPRODUCT(('📒 UK Transactions'!A$5:A$504&gt;=DATE(YEAR($C$3),10,6))*('📒 UK Transactions'!A$5:A$504&lt;=DATE(YEAR($C$3)+1,1,5))*('📒 UK Transactions'!B$5:B$504="Other income from property")*('📒 UK Transactions'!C$5:C$504))</f>
        <v/>
      </c>
      <c r="F8" s="258">
        <f>SUMPRODUCT(('📒 UK Transactions'!A$5:A$504&gt;=DATE(YEAR($C$3)+1,1,6))*('📒 UK Transactions'!A$5:A$504&lt;=DATE(YEAR($C$3)+1,4,5))*('📒 UK Transactions'!B$5:B$504="Other income from property")*('📒 UK Transactions'!C$5:C$504))</f>
        <v/>
      </c>
      <c r="G8" s="122" t="n"/>
    </row>
    <row r="9" ht="20" customHeight="1" s="58">
      <c r="A9" s="122" t="n"/>
      <c r="B9" s="255" t="inlineStr">
        <is>
          <t xml:space="preserve">    Tax taken from total rents and other income from property</t>
        </is>
      </c>
      <c r="C9" s="256">
        <f>SUMPRODUCT(('📒 UK Transactions'!A$5:A$504&gt;=DATE(YEAR($C$3),4,6))*('📒 UK Transactions'!A$5:A$504&lt;=DATE(YEAR($C$3),7,5))*('📒 UK Transactions'!B$5:B$504="Tax taken from total rents and other income from property")*('📒 UK Transactions'!C$5:C$504))</f>
        <v/>
      </c>
      <c r="D9" s="256">
        <f>SUMPRODUCT(('📒 UK Transactions'!A$5:A$504&gt;=DATE(YEAR($C$3),7,6))*('📒 UK Transactions'!A$5:A$504&lt;=DATE(YEAR($C$3),10,5))*('📒 UK Transactions'!B$5:B$504="Tax taken from total rents and other income from property")*('📒 UK Transactions'!C$5:C$504))</f>
        <v/>
      </c>
      <c r="E9" s="256">
        <f>SUMPRODUCT(('📒 UK Transactions'!A$5:A$504&gt;=DATE(YEAR($C$3),10,6))*('📒 UK Transactions'!A$5:A$504&lt;=DATE(YEAR($C$3)+1,1,5))*('📒 UK Transactions'!B$5:B$504="Tax taken from total rents and other income from property")*('📒 UK Transactions'!C$5:C$504))</f>
        <v/>
      </c>
      <c r="F9" s="256">
        <f>SUMPRODUCT(('📒 UK Transactions'!A$5:A$504&gt;=DATE(YEAR($C$3)+1,1,6))*('📒 UK Transactions'!A$5:A$504&lt;=DATE(YEAR($C$3)+1,4,5))*('📒 UK Transactions'!B$5:B$504="Tax taken from total rents and other income from property")*('📒 UK Transactions'!C$5:C$504))</f>
        <v/>
      </c>
      <c r="G9" s="122" t="n"/>
    </row>
    <row r="10" ht="20" customHeight="1" s="58">
      <c r="A10" s="122" t="n"/>
      <c r="B10" s="257" t="inlineStr">
        <is>
          <t xml:space="preserve">    Premiums for the grant of a lease</t>
        </is>
      </c>
      <c r="C10" s="258">
        <f>SUMPRODUCT(('📒 UK Transactions'!A$5:A$504&gt;=DATE(YEAR($C$3),4,6))*('📒 UK Transactions'!A$5:A$504&lt;=DATE(YEAR($C$3),7,5))*('📒 UK Transactions'!B$5:B$504="Premiums for the grant of a lease")*('📒 UK Transactions'!C$5:C$504))</f>
        <v/>
      </c>
      <c r="D10" s="258">
        <f>SUMPRODUCT(('📒 UK Transactions'!A$5:A$504&gt;=DATE(YEAR($C$3),7,6))*('📒 UK Transactions'!A$5:A$504&lt;=DATE(YEAR($C$3),10,5))*('📒 UK Transactions'!B$5:B$504="Premiums for the grant of a lease")*('📒 UK Transactions'!C$5:C$504))</f>
        <v/>
      </c>
      <c r="E10" s="258">
        <f>SUMPRODUCT(('📒 UK Transactions'!A$5:A$504&gt;=DATE(YEAR($C$3),10,6))*('📒 UK Transactions'!A$5:A$504&lt;=DATE(YEAR($C$3)+1,1,5))*('📒 UK Transactions'!B$5:B$504="Premiums for the grant of a lease")*('📒 UK Transactions'!C$5:C$504))</f>
        <v/>
      </c>
      <c r="F10" s="258">
        <f>SUMPRODUCT(('📒 UK Transactions'!A$5:A$504&gt;=DATE(YEAR($C$3)+1,1,6))*('📒 UK Transactions'!A$5:A$504&lt;=DATE(YEAR($C$3)+1,4,5))*('📒 UK Transactions'!B$5:B$504="Premiums for the grant of a lease")*('📒 UK Transactions'!C$5:C$504))</f>
        <v/>
      </c>
      <c r="G10" s="122" t="n"/>
    </row>
    <row r="11" ht="20" customHeight="1" s="58">
      <c r="A11" s="122" t="n"/>
      <c r="B11" s="255" t="inlineStr">
        <is>
          <t xml:space="preserve">    Reverse premiums and inducements</t>
        </is>
      </c>
      <c r="C11" s="256">
        <f>SUMPRODUCT(('📒 UK Transactions'!A$5:A$504&gt;=DATE(YEAR($C$3),4,6))*('📒 UK Transactions'!A$5:A$504&lt;=DATE(YEAR($C$3),7,5))*('📒 UK Transactions'!B$5:B$504="Reverse premiums and inducements")*('📒 UK Transactions'!C$5:C$504))</f>
        <v/>
      </c>
      <c r="D11" s="256">
        <f>SUMPRODUCT(('📒 UK Transactions'!A$5:A$504&gt;=DATE(YEAR($C$3),7,6))*('📒 UK Transactions'!A$5:A$504&lt;=DATE(YEAR($C$3),10,5))*('📒 UK Transactions'!B$5:B$504="Reverse premiums and inducements")*('📒 UK Transactions'!C$5:C$504))</f>
        <v/>
      </c>
      <c r="E11" s="256">
        <f>SUMPRODUCT(('📒 UK Transactions'!A$5:A$504&gt;=DATE(YEAR($C$3),10,6))*('📒 UK Transactions'!A$5:A$504&lt;=DATE(YEAR($C$3)+1,1,5))*('📒 UK Transactions'!B$5:B$504="Reverse premiums and inducements")*('📒 UK Transactions'!C$5:C$504))</f>
        <v/>
      </c>
      <c r="F11" s="256">
        <f>SUMPRODUCT(('📒 UK Transactions'!A$5:A$504&gt;=DATE(YEAR($C$3)+1,1,6))*('📒 UK Transactions'!A$5:A$504&lt;=DATE(YEAR($C$3)+1,4,5))*('📒 UK Transactions'!B$5:B$504="Reverse premiums and inducements")*('📒 UK Transactions'!C$5:C$504))</f>
        <v/>
      </c>
      <c r="G11" s="122" t="n"/>
    </row>
    <row r="12" ht="26" customHeight="1" s="58">
      <c r="A12" s="122" t="n"/>
      <c r="B12" s="288" t="inlineStr">
        <is>
          <t xml:space="preserve">  TOTAL UK INCOME</t>
        </is>
      </c>
      <c r="C12" s="259">
        <f>SUM(C7:C11)</f>
        <v/>
      </c>
      <c r="D12" s="259">
        <f>SUM(D7:D11)</f>
        <v/>
      </c>
      <c r="E12" s="259">
        <f>SUM(E7:E11)</f>
        <v/>
      </c>
      <c r="F12" s="259">
        <f>SUM(F7:F11)</f>
        <v/>
      </c>
      <c r="G12" s="122" t="n"/>
    </row>
    <row r="13" ht="6" customHeight="1" s="58">
      <c r="A13" s="122" t="n"/>
      <c r="B13" s="122" t="n"/>
      <c r="C13" s="122" t="n"/>
      <c r="D13" s="122" t="n"/>
      <c r="E13" s="122" t="n"/>
      <c r="F13" s="122" t="n"/>
      <c r="G13" s="122" t="n"/>
    </row>
    <row r="14" ht="24" customHeight="1" s="58">
      <c r="A14" s="122" t="n"/>
      <c r="B14" s="291" t="inlineStr">
        <is>
          <t xml:space="preserve">  🇬🇧  UK PROPERTY — EXPENSES  (from 📒 UK Transactions)</t>
        </is>
      </c>
      <c r="G14" s="122" t="n"/>
    </row>
    <row r="15" ht="22" customHeight="1" s="58">
      <c r="A15" s="122" t="n"/>
      <c r="B15" s="253" t="inlineStr">
        <is>
          <t xml:space="preserve">  Category</t>
        </is>
      </c>
      <c r="C15" s="261" t="inlineStr">
        <is>
          <t xml:space="preserve">  Q1  Apr – Jul</t>
        </is>
      </c>
      <c r="D15" s="261" t="inlineStr">
        <is>
          <t xml:space="preserve">  Q2  Jul – Oct</t>
        </is>
      </c>
      <c r="E15" s="261" t="inlineStr">
        <is>
          <t xml:space="preserve">  Q3  Oct – Jan</t>
        </is>
      </c>
      <c r="F15" s="261" t="inlineStr">
        <is>
          <t xml:space="preserve">  Q4  Jan – Apr</t>
        </is>
      </c>
      <c r="G15" s="122" t="n"/>
    </row>
    <row r="16" ht="20" customHeight="1" s="58">
      <c r="A16" s="122" t="n"/>
      <c r="B16" s="262" t="inlineStr">
        <is>
          <t xml:space="preserve">    Rent, rates, insurance, ground rents</t>
        </is>
      </c>
      <c r="C16" s="263">
        <f>SUMPRODUCT(('📒 UK Transactions'!A$5:A$504&gt;=DATE(YEAR($C$3),4,6))*('📒 UK Transactions'!A$5:A$504&lt;=DATE(YEAR($C$3),7,5))*('📒 UK Transactions'!B$5:B$504="Rent, rates, insurance, ground rents")*('📒 UK Transactions'!D$5:D$504))</f>
        <v/>
      </c>
      <c r="D16" s="263">
        <f>SUMPRODUCT(('📒 UK Transactions'!A$5:A$504&gt;=DATE(YEAR($C$3),7,6))*('📒 UK Transactions'!A$5:A$504&lt;=DATE(YEAR($C$3),10,5))*('📒 UK Transactions'!B$5:B$504="Rent, rates, insurance, ground rents")*('📒 UK Transactions'!D$5:D$504))</f>
        <v/>
      </c>
      <c r="E16" s="263">
        <f>SUMPRODUCT(('📒 UK Transactions'!A$5:A$504&gt;=DATE(YEAR($C$3),10,6))*('📒 UK Transactions'!A$5:A$504&lt;=DATE(YEAR($C$3)+1,1,5))*('📒 UK Transactions'!B$5:B$504="Rent, rates, insurance, ground rents")*('📒 UK Transactions'!D$5:D$504))</f>
        <v/>
      </c>
      <c r="F16" s="263">
        <f>SUMPRODUCT(('📒 UK Transactions'!A$5:A$504&gt;=DATE(YEAR($C$3)+1,1,6))*('📒 UK Transactions'!A$5:A$504&lt;=DATE(YEAR($C$3)+1,4,5))*('📒 UK Transactions'!B$5:B$504="Rent, rates, insurance, ground rents")*('📒 UK Transactions'!D$5:D$504))</f>
        <v/>
      </c>
      <c r="G16" s="122" t="n"/>
    </row>
    <row r="17" ht="20" customHeight="1" s="58">
      <c r="A17" s="122" t="n"/>
      <c r="B17" s="257" t="inlineStr">
        <is>
          <t xml:space="preserve">    Property repairs and maintenance</t>
        </is>
      </c>
      <c r="C17" s="258">
        <f>SUMPRODUCT(('📒 UK Transactions'!A$5:A$504&gt;=DATE(YEAR($C$3),4,6))*('📒 UK Transactions'!A$5:A$504&lt;=DATE(YEAR($C$3),7,5))*('📒 UK Transactions'!B$5:B$504="Property repairs and maintenance")*('📒 UK Transactions'!D$5:D$504))</f>
        <v/>
      </c>
      <c r="D17" s="258">
        <f>SUMPRODUCT(('📒 UK Transactions'!A$5:A$504&gt;=DATE(YEAR($C$3),7,6))*('📒 UK Transactions'!A$5:A$504&lt;=DATE(YEAR($C$3),10,5))*('📒 UK Transactions'!B$5:B$504="Property repairs and maintenance")*('📒 UK Transactions'!D$5:D$504))</f>
        <v/>
      </c>
      <c r="E17" s="258">
        <f>SUMPRODUCT(('📒 UK Transactions'!A$5:A$504&gt;=DATE(YEAR($C$3),10,6))*('📒 UK Transactions'!A$5:A$504&lt;=DATE(YEAR($C$3)+1,1,5))*('📒 UK Transactions'!B$5:B$504="Property repairs and maintenance")*('📒 UK Transactions'!D$5:D$504))</f>
        <v/>
      </c>
      <c r="F17" s="258">
        <f>SUMPRODUCT(('📒 UK Transactions'!A$5:A$504&gt;=DATE(YEAR($C$3)+1,1,6))*('📒 UK Transactions'!A$5:A$504&lt;=DATE(YEAR($C$3)+1,4,5))*('📒 UK Transactions'!B$5:B$504="Property repairs and maintenance")*('📒 UK Transactions'!D$5:D$504))</f>
        <v/>
      </c>
      <c r="G17" s="122" t="n"/>
    </row>
    <row r="18" ht="20" customHeight="1" s="58">
      <c r="A18" s="122" t="n"/>
      <c r="B18" s="262" t="inlineStr">
        <is>
          <t xml:space="preserve">    Residential property finance costs</t>
        </is>
      </c>
      <c r="C18" s="263">
        <f>SUMPRODUCT(('📒 UK Transactions'!A$5:A$504&gt;=DATE(YEAR($C$3),4,6))*('📒 UK Transactions'!A$5:A$504&lt;=DATE(YEAR($C$3),7,5))*('📒 UK Transactions'!B$5:B$504="Residential property finance costs")*('📒 UK Transactions'!D$5:D$504))</f>
        <v/>
      </c>
      <c r="D18" s="263">
        <f>SUMPRODUCT(('📒 UK Transactions'!A$5:A$504&gt;=DATE(YEAR($C$3),7,6))*('📒 UK Transactions'!A$5:A$504&lt;=DATE(YEAR($C$3),10,5))*('📒 UK Transactions'!B$5:B$504="Residential property finance costs")*('📒 UK Transactions'!D$5:D$504))</f>
        <v/>
      </c>
      <c r="E18" s="263">
        <f>SUMPRODUCT(('📒 UK Transactions'!A$5:A$504&gt;=DATE(YEAR($C$3),10,6))*('📒 UK Transactions'!A$5:A$504&lt;=DATE(YEAR($C$3)+1,1,5))*('📒 UK Transactions'!B$5:B$504="Residential property finance costs")*('📒 UK Transactions'!D$5:D$504))</f>
        <v/>
      </c>
      <c r="F18" s="263">
        <f>SUMPRODUCT(('📒 UK Transactions'!A$5:A$504&gt;=DATE(YEAR($C$3)+1,1,6))*('📒 UK Transactions'!A$5:A$504&lt;=DATE(YEAR($C$3)+1,4,5))*('📒 UK Transactions'!B$5:B$504="Residential property finance costs")*('📒 UK Transactions'!D$5:D$504))</f>
        <v/>
      </c>
      <c r="G18" s="122" t="n"/>
    </row>
    <row r="19" ht="20" customHeight="1" s="58">
      <c r="A19" s="122" t="n"/>
      <c r="B19" s="257" t="inlineStr">
        <is>
          <t xml:space="preserve">    Non-residential property finance costs</t>
        </is>
      </c>
      <c r="C19" s="258">
        <f>SUMPRODUCT(('📒 UK Transactions'!A$5:A$504&gt;=DATE(YEAR($C$3),4,6))*('📒 UK Transactions'!A$5:A$504&lt;=DATE(YEAR($C$3),7,5))*('📒 UK Transactions'!B$5:B$504="Non-residential property finance costs")*('📒 UK Transactions'!D$5:D$504))</f>
        <v/>
      </c>
      <c r="D19" s="258">
        <f>SUMPRODUCT(('📒 UK Transactions'!A$5:A$504&gt;=DATE(YEAR($C$3),7,6))*('📒 UK Transactions'!A$5:A$504&lt;=DATE(YEAR($C$3),10,5))*('📒 UK Transactions'!B$5:B$504="Non-residential property finance costs")*('📒 UK Transactions'!D$5:D$504))</f>
        <v/>
      </c>
      <c r="E19" s="258">
        <f>SUMPRODUCT(('📒 UK Transactions'!A$5:A$504&gt;=DATE(YEAR($C$3),10,6))*('📒 UK Transactions'!A$5:A$504&lt;=DATE(YEAR($C$3)+1,1,5))*('📒 UK Transactions'!B$5:B$504="Non-residential property finance costs")*('📒 UK Transactions'!D$5:D$504))</f>
        <v/>
      </c>
      <c r="F19" s="258">
        <f>SUMPRODUCT(('📒 UK Transactions'!A$5:A$504&gt;=DATE(YEAR($C$3)+1,1,6))*('📒 UK Transactions'!A$5:A$504&lt;=DATE(YEAR($C$3)+1,4,5))*('📒 UK Transactions'!B$5:B$504="Non-residential property finance costs")*('📒 UK Transactions'!D$5:D$504))</f>
        <v/>
      </c>
      <c r="G19" s="122" t="n"/>
    </row>
    <row r="20" ht="20" customHeight="1" s="58">
      <c r="A20" s="122" t="n"/>
      <c r="B20" s="262" t="inlineStr">
        <is>
          <t xml:space="preserve">    Unused residential property finance costs</t>
        </is>
      </c>
      <c r="C20" s="263">
        <f>SUMPRODUCT(('📒 UK Transactions'!A$5:A$504&gt;=DATE(YEAR($C$3),4,6))*('📒 UK Transactions'!A$5:A$504&lt;=DATE(YEAR($C$3),7,5))*('📒 UK Transactions'!B$5:B$504="Unused residential property finance costs")*('📒 UK Transactions'!D$5:D$504))</f>
        <v/>
      </c>
      <c r="D20" s="263">
        <f>SUMPRODUCT(('📒 UK Transactions'!A$5:A$504&gt;=DATE(YEAR($C$3),7,6))*('📒 UK Transactions'!A$5:A$504&lt;=DATE(YEAR($C$3),10,5))*('📒 UK Transactions'!B$5:B$504="Unused residential property finance costs")*('📒 UK Transactions'!D$5:D$504))</f>
        <v/>
      </c>
      <c r="E20" s="263">
        <f>SUMPRODUCT(('📒 UK Transactions'!A$5:A$504&gt;=DATE(YEAR($C$3),10,6))*('📒 UK Transactions'!A$5:A$504&lt;=DATE(YEAR($C$3)+1,1,5))*('📒 UK Transactions'!B$5:B$504="Unused residential property finance costs")*('📒 UK Transactions'!D$5:D$504))</f>
        <v/>
      </c>
      <c r="F20" s="263">
        <f>SUMPRODUCT(('📒 UK Transactions'!A$5:A$504&gt;=DATE(YEAR($C$3)+1,1,6))*('📒 UK Transactions'!A$5:A$504&lt;=DATE(YEAR($C$3)+1,4,5))*('📒 UK Transactions'!B$5:B$504="Unused residential property finance costs")*('📒 UK Transactions'!D$5:D$504))</f>
        <v/>
      </c>
      <c r="G20" s="122" t="n"/>
    </row>
    <row r="21" ht="20" customHeight="1" s="58">
      <c r="A21" s="122" t="n"/>
      <c r="B21" s="257" t="inlineStr">
        <is>
          <t xml:space="preserve">    Legal, management and other professional fees</t>
        </is>
      </c>
      <c r="C21" s="258">
        <f>SUMPRODUCT(('📒 UK Transactions'!A$5:A$504&gt;=DATE(YEAR($C$3),4,6))*('📒 UK Transactions'!A$5:A$504&lt;=DATE(YEAR($C$3),7,5))*('📒 UK Transactions'!B$5:B$504="Legal, management and other professional fees")*('📒 UK Transactions'!D$5:D$504))</f>
        <v/>
      </c>
      <c r="D21" s="258">
        <f>SUMPRODUCT(('📒 UK Transactions'!A$5:A$504&gt;=DATE(YEAR($C$3),7,6))*('📒 UK Transactions'!A$5:A$504&lt;=DATE(YEAR($C$3),10,5))*('📒 UK Transactions'!B$5:B$504="Legal, management and other professional fees")*('📒 UK Transactions'!D$5:D$504))</f>
        <v/>
      </c>
      <c r="E21" s="258">
        <f>SUMPRODUCT(('📒 UK Transactions'!A$5:A$504&gt;=DATE(YEAR($C$3),10,6))*('📒 UK Transactions'!A$5:A$504&lt;=DATE(YEAR($C$3)+1,1,5))*('📒 UK Transactions'!B$5:B$504="Legal, management and other professional fees")*('📒 UK Transactions'!D$5:D$504))</f>
        <v/>
      </c>
      <c r="F21" s="258">
        <f>SUMPRODUCT(('📒 UK Transactions'!A$5:A$504&gt;=DATE(YEAR($C$3)+1,1,6))*('📒 UK Transactions'!A$5:A$504&lt;=DATE(YEAR($C$3)+1,4,5))*('📒 UK Transactions'!B$5:B$504="Legal, management and other professional fees")*('📒 UK Transactions'!D$5:D$504))</f>
        <v/>
      </c>
      <c r="G21" s="122" t="n"/>
    </row>
    <row r="22" ht="20" customHeight="1" s="58">
      <c r="A22" s="122" t="n"/>
      <c r="B22" s="262" t="inlineStr">
        <is>
          <t xml:space="preserve">    Costs of services provided, including wages</t>
        </is>
      </c>
      <c r="C22" s="263">
        <f>SUMPRODUCT(('📒 UK Transactions'!A$5:A$504&gt;=DATE(YEAR($C$3),4,6))*('📒 UK Transactions'!A$5:A$504&lt;=DATE(YEAR($C$3),7,5))*('📒 UK Transactions'!B$5:B$504="Costs of services provided, including wages")*('📒 UK Transactions'!D$5:D$504))</f>
        <v/>
      </c>
      <c r="D22" s="263">
        <f>SUMPRODUCT(('📒 UK Transactions'!A$5:A$504&gt;=DATE(YEAR($C$3),7,6))*('📒 UK Transactions'!A$5:A$504&lt;=DATE(YEAR($C$3),10,5))*('📒 UK Transactions'!B$5:B$504="Costs of services provided, including wages")*('📒 UK Transactions'!D$5:D$504))</f>
        <v/>
      </c>
      <c r="E22" s="263">
        <f>SUMPRODUCT(('📒 UK Transactions'!A$5:A$504&gt;=DATE(YEAR($C$3),10,6))*('📒 UK Transactions'!A$5:A$504&lt;=DATE(YEAR($C$3)+1,1,5))*('📒 UK Transactions'!B$5:B$504="Costs of services provided, including wages")*('📒 UK Transactions'!D$5:D$504))</f>
        <v/>
      </c>
      <c r="F22" s="263">
        <f>SUMPRODUCT(('📒 UK Transactions'!A$5:A$504&gt;=DATE(YEAR($C$3)+1,1,6))*('📒 UK Transactions'!A$5:A$504&lt;=DATE(YEAR($C$3)+1,4,5))*('📒 UK Transactions'!B$5:B$504="Costs of services provided, including wages")*('📒 UK Transactions'!D$5:D$504))</f>
        <v/>
      </c>
      <c r="G22" s="122" t="n"/>
    </row>
    <row r="23" ht="20" customHeight="1" s="58">
      <c r="A23" s="122" t="n"/>
      <c r="B23" s="257" t="inlineStr">
        <is>
          <t xml:space="preserve">    Travel expenses</t>
        </is>
      </c>
      <c r="C23" s="258">
        <f>SUMPRODUCT(('📒 UK Transactions'!A$5:A$504&gt;=DATE(YEAR($C$3),4,6))*('📒 UK Transactions'!A$5:A$504&lt;=DATE(YEAR($C$3),7,5))*('📒 UK Transactions'!B$5:B$504="Travel expenses")*('📒 UK Transactions'!D$5:D$504))</f>
        <v/>
      </c>
      <c r="D23" s="258">
        <f>SUMPRODUCT(('📒 UK Transactions'!A$5:A$504&gt;=DATE(YEAR($C$3),7,6))*('📒 UK Transactions'!A$5:A$504&lt;=DATE(YEAR($C$3),10,5))*('📒 UK Transactions'!B$5:B$504="Travel expenses")*('📒 UK Transactions'!D$5:D$504))</f>
        <v/>
      </c>
      <c r="E23" s="258">
        <f>SUMPRODUCT(('📒 UK Transactions'!A$5:A$504&gt;=DATE(YEAR($C$3),10,6))*('📒 UK Transactions'!A$5:A$504&lt;=DATE(YEAR($C$3)+1,1,5))*('📒 UK Transactions'!B$5:B$504="Travel expenses")*('📒 UK Transactions'!D$5:D$504))</f>
        <v/>
      </c>
      <c r="F23" s="258">
        <f>SUMPRODUCT(('📒 UK Transactions'!A$5:A$504&gt;=DATE(YEAR($C$3)+1,1,6))*('📒 UK Transactions'!A$5:A$504&lt;=DATE(YEAR($C$3)+1,4,5))*('📒 UK Transactions'!B$5:B$504="Travel expenses")*('📒 UK Transactions'!D$5:D$504))</f>
        <v/>
      </c>
      <c r="G23" s="122" t="n"/>
    </row>
    <row r="24" ht="20" customHeight="1" s="58">
      <c r="A24" s="122" t="n"/>
      <c r="B24" s="262" t="inlineStr">
        <is>
          <t xml:space="preserve">    Other allowable property expenses</t>
        </is>
      </c>
      <c r="C24" s="263">
        <f>SUMPRODUCT(('📒 UK Transactions'!A$5:A$504&gt;=DATE(YEAR($C$3),4,6))*('📒 UK Transactions'!A$5:A$504&lt;=DATE(YEAR($C$3),7,5))*('📒 UK Transactions'!B$5:B$504="Other allowable property expenses")*('📒 UK Transactions'!D$5:D$504))</f>
        <v/>
      </c>
      <c r="D24" s="263">
        <f>SUMPRODUCT(('📒 UK Transactions'!A$5:A$504&gt;=DATE(YEAR($C$3),7,6))*('📒 UK Transactions'!A$5:A$504&lt;=DATE(YEAR($C$3),10,5))*('📒 UK Transactions'!B$5:B$504="Other allowable property expenses")*('📒 UK Transactions'!D$5:D$504))</f>
        <v/>
      </c>
      <c r="E24" s="263">
        <f>SUMPRODUCT(('📒 UK Transactions'!A$5:A$504&gt;=DATE(YEAR($C$3),10,6))*('📒 UK Transactions'!A$5:A$504&lt;=DATE(YEAR($C$3)+1,1,5))*('📒 UK Transactions'!B$5:B$504="Other allowable property expenses")*('📒 UK Transactions'!D$5:D$504))</f>
        <v/>
      </c>
      <c r="F24" s="263">
        <f>SUMPRODUCT(('📒 UK Transactions'!A$5:A$504&gt;=DATE(YEAR($C$3)+1,1,6))*('📒 UK Transactions'!A$5:A$504&lt;=DATE(YEAR($C$3)+1,4,5))*('📒 UK Transactions'!B$5:B$504="Other allowable property expenses")*('📒 UK Transactions'!D$5:D$504))</f>
        <v/>
      </c>
      <c r="G24" s="122" t="n"/>
    </row>
    <row r="25" ht="26" customHeight="1" s="58">
      <c r="A25" s="122" t="n"/>
      <c r="B25" s="291" t="inlineStr">
        <is>
          <t xml:space="preserve">  TOTAL UK EXPENSES</t>
        </is>
      </c>
      <c r="C25" s="264">
        <f>SUM(C16:C24)</f>
        <v/>
      </c>
      <c r="D25" s="264">
        <f>SUM(D16:D24)</f>
        <v/>
      </c>
      <c r="E25" s="264">
        <f>SUM(E16:E24)</f>
        <v/>
      </c>
      <c r="F25" s="264">
        <f>SUM(F16:F24)</f>
        <v/>
      </c>
      <c r="G25" s="122" t="n"/>
    </row>
    <row r="26" ht="6" customHeight="1" s="58">
      <c r="A26" s="122" t="n"/>
      <c r="B26" s="122" t="n"/>
      <c r="C26" s="265" t="n"/>
      <c r="D26" s="265" t="n"/>
      <c r="E26" s="265" t="n"/>
      <c r="F26" s="265" t="n"/>
      <c r="G26" s="122" t="n"/>
    </row>
    <row r="27" ht="26" customHeight="1" s="58">
      <c r="A27" s="122" t="n"/>
      <c r="B27" s="266" t="inlineStr">
        <is>
          <t xml:space="preserve">  🇬🇧  UK NET POSITION  (Income minus Expenses — informational only, not a tax figure)</t>
        </is>
      </c>
      <c r="G27" s="122" t="n"/>
    </row>
    <row r="28" ht="26" customHeight="1" s="58">
      <c r="A28" s="122" t="n"/>
      <c r="B28" s="267" t="inlineStr">
        <is>
          <t xml:space="preserve">    Net surplus / (deficit)</t>
        </is>
      </c>
      <c r="C28" s="268">
        <f>C12-C25</f>
        <v/>
      </c>
      <c r="D28" s="268">
        <f>D12-D25</f>
        <v/>
      </c>
      <c r="E28" s="268">
        <f>E12-E25</f>
        <v/>
      </c>
      <c r="F28" s="268">
        <f>F12-F25</f>
        <v/>
      </c>
      <c r="G28" s="122" t="n"/>
    </row>
    <row r="29" ht="12" customHeight="1" s="58">
      <c r="A29" s="122" t="n"/>
      <c r="B29" s="122" t="n"/>
      <c r="C29" s="122" t="n"/>
      <c r="D29" s="122" t="n"/>
      <c r="E29" s="122" t="n"/>
      <c r="F29" s="122" t="n"/>
      <c r="G29" s="122" t="n"/>
    </row>
    <row r="30" ht="24" customHeight="1" s="58">
      <c r="A30" s="122" t="n"/>
      <c r="B30" s="293" t="inlineStr">
        <is>
          <t xml:space="preserve">  🌍  OVERSEAS PROPERTY — INCOME  (from 🌍 Overseas Transactions)</t>
        </is>
      </c>
      <c r="G30" s="122" t="n"/>
    </row>
    <row r="31" ht="22" customHeight="1" s="58">
      <c r="A31" s="122" t="n"/>
      <c r="B31" s="253" t="inlineStr">
        <is>
          <t xml:space="preserve">  Category</t>
        </is>
      </c>
      <c r="C31" s="270" t="inlineStr">
        <is>
          <t xml:space="preserve">  Q1  Apr – Jul</t>
        </is>
      </c>
      <c r="D31" s="270" t="inlineStr">
        <is>
          <t xml:space="preserve">  Q2  Jul – Oct</t>
        </is>
      </c>
      <c r="E31" s="270" t="inlineStr">
        <is>
          <t xml:space="preserve">  Q3  Oct – Jan</t>
        </is>
      </c>
      <c r="F31" s="270" t="inlineStr">
        <is>
          <t xml:space="preserve">  Q4  Jan – Apr</t>
        </is>
      </c>
      <c r="G31" s="122" t="n"/>
    </row>
    <row r="32" ht="20" customHeight="1" s="58">
      <c r="A32" s="122" t="n"/>
      <c r="B32" s="271" t="inlineStr">
        <is>
          <t xml:space="preserve">    Total rents (overseas)</t>
        </is>
      </c>
      <c r="C32" s="272">
        <f>SUMPRODUCT(('🌍 Overseas Transactions'!A$5:A$504&gt;=DATE(YEAR($C$3),4,6))*('🌍 Overseas Transactions'!A$5:A$504&lt;=DATE(YEAR($C$3),7,5))*('🌍 Overseas Transactions'!B$5:B$504="Total rents (overseas)")*('🌍 Overseas Transactions'!C$5:C$504))</f>
        <v/>
      </c>
      <c r="D32" s="272">
        <f>SUMPRODUCT(('🌍 Overseas Transactions'!A$5:A$504&gt;=DATE(YEAR($C$3),7,6))*('🌍 Overseas Transactions'!A$5:A$504&lt;=DATE(YEAR($C$3),10,5))*('🌍 Overseas Transactions'!B$5:B$504="Total rents (overseas)")*('🌍 Overseas Transactions'!C$5:C$504))</f>
        <v/>
      </c>
      <c r="E32" s="272">
        <f>SUMPRODUCT(('🌍 Overseas Transactions'!A$5:A$504&gt;=DATE(YEAR($C$3),10,6))*('🌍 Overseas Transactions'!A$5:A$504&lt;=DATE(YEAR($C$3)+1,1,5))*('🌍 Overseas Transactions'!B$5:B$504="Total rents (overseas)")*('🌍 Overseas Transactions'!C$5:C$504))</f>
        <v/>
      </c>
      <c r="F32" s="272">
        <f>SUMPRODUCT(('🌍 Overseas Transactions'!A$5:A$504&gt;=DATE(YEAR($C$3)+1,1,6))*('🌍 Overseas Transactions'!A$5:A$504&lt;=DATE(YEAR($C$3)+1,4,5))*('🌍 Overseas Transactions'!B$5:B$504="Total rents (overseas)")*('🌍 Overseas Transactions'!C$5:C$504))</f>
        <v/>
      </c>
      <c r="G32" s="122" t="n"/>
    </row>
    <row r="33" ht="20" customHeight="1" s="58">
      <c r="A33" s="122" t="n"/>
      <c r="B33" s="257" t="inlineStr">
        <is>
          <t xml:space="preserve">    Other income from overseas property</t>
        </is>
      </c>
      <c r="C33" s="258">
        <f>SUMPRODUCT(('🌍 Overseas Transactions'!A$5:A$504&gt;=DATE(YEAR($C$3),4,6))*('🌍 Overseas Transactions'!A$5:A$504&lt;=DATE(YEAR($C$3),7,5))*('🌍 Overseas Transactions'!B$5:B$504="Other income from overseas property")*('🌍 Overseas Transactions'!C$5:C$504))</f>
        <v/>
      </c>
      <c r="D33" s="258">
        <f>SUMPRODUCT(('🌍 Overseas Transactions'!A$5:A$504&gt;=DATE(YEAR($C$3),7,6))*('🌍 Overseas Transactions'!A$5:A$504&lt;=DATE(YEAR($C$3),10,5))*('🌍 Overseas Transactions'!B$5:B$504="Other income from overseas property")*('🌍 Overseas Transactions'!C$5:C$504))</f>
        <v/>
      </c>
      <c r="E33" s="258">
        <f>SUMPRODUCT(('🌍 Overseas Transactions'!A$5:A$504&gt;=DATE(YEAR($C$3),10,6))*('🌍 Overseas Transactions'!A$5:A$504&lt;=DATE(YEAR($C$3)+1,1,5))*('🌍 Overseas Transactions'!B$5:B$504="Other income from overseas property")*('🌍 Overseas Transactions'!C$5:C$504))</f>
        <v/>
      </c>
      <c r="F33" s="258">
        <f>SUMPRODUCT(('🌍 Overseas Transactions'!A$5:A$504&gt;=DATE(YEAR($C$3)+1,1,6))*('🌍 Overseas Transactions'!A$5:A$504&lt;=DATE(YEAR($C$3)+1,4,5))*('🌍 Overseas Transactions'!B$5:B$504="Other income from overseas property")*('🌍 Overseas Transactions'!C$5:C$504))</f>
        <v/>
      </c>
      <c r="G33" s="122" t="n"/>
    </row>
    <row r="34" ht="20" customHeight="1" s="58">
      <c r="A34" s="122" t="n"/>
      <c r="B34" s="271" t="inlineStr">
        <is>
          <t xml:space="preserve">    Premiums for the grant of a lease (overseas)</t>
        </is>
      </c>
      <c r="C34" s="272">
        <f>SUMPRODUCT(('🌍 Overseas Transactions'!A$5:A$504&gt;=DATE(YEAR($C$3),4,6))*('🌍 Overseas Transactions'!A$5:A$504&lt;=DATE(YEAR($C$3),7,5))*('🌍 Overseas Transactions'!B$5:B$504="Premiums for the grant of a lease (overseas)")*('🌍 Overseas Transactions'!C$5:C$504))</f>
        <v/>
      </c>
      <c r="D34" s="272">
        <f>SUMPRODUCT(('🌍 Overseas Transactions'!A$5:A$504&gt;=DATE(YEAR($C$3),7,6))*('🌍 Overseas Transactions'!A$5:A$504&lt;=DATE(YEAR($C$3),10,5))*('🌍 Overseas Transactions'!B$5:B$504="Premiums for the grant of a lease (overseas)")*('🌍 Overseas Transactions'!C$5:C$504))</f>
        <v/>
      </c>
      <c r="E34" s="272">
        <f>SUMPRODUCT(('🌍 Overseas Transactions'!A$5:A$504&gt;=DATE(YEAR($C$3),10,6))*('🌍 Overseas Transactions'!A$5:A$504&lt;=DATE(YEAR($C$3)+1,1,5))*('🌍 Overseas Transactions'!B$5:B$504="Premiums for the grant of a lease (overseas)")*('🌍 Overseas Transactions'!C$5:C$504))</f>
        <v/>
      </c>
      <c r="F34" s="272">
        <f>SUMPRODUCT(('🌍 Overseas Transactions'!A$5:A$504&gt;=DATE(YEAR($C$3)+1,1,6))*('🌍 Overseas Transactions'!A$5:A$504&lt;=DATE(YEAR($C$3)+1,4,5))*('🌍 Overseas Transactions'!B$5:B$504="Premiums for the grant of a lease (overseas)")*('🌍 Overseas Transactions'!C$5:C$504))</f>
        <v/>
      </c>
      <c r="G34" s="122" t="n"/>
    </row>
    <row r="35" ht="20" customHeight="1" s="58">
      <c r="A35" s="122" t="n"/>
      <c r="B35" s="257" t="inlineStr">
        <is>
          <t xml:space="preserve">    Foreign tax taken off</t>
        </is>
      </c>
      <c r="C35" s="258">
        <f>SUMPRODUCT(('🌍 Overseas Transactions'!A$5:A$504&gt;=DATE(YEAR($C$3),4,6))*('🌍 Overseas Transactions'!A$5:A$504&lt;=DATE(YEAR($C$3),7,5))*('🌍 Overseas Transactions'!B$5:B$504="Foreign tax taken off")*('🌍 Overseas Transactions'!C$5:C$504))</f>
        <v/>
      </c>
      <c r="D35" s="258">
        <f>SUMPRODUCT(('🌍 Overseas Transactions'!A$5:A$504&gt;=DATE(YEAR($C$3),7,6))*('🌍 Overseas Transactions'!A$5:A$504&lt;=DATE(YEAR($C$3),10,5))*('🌍 Overseas Transactions'!B$5:B$504="Foreign tax taken off")*('🌍 Overseas Transactions'!C$5:C$504))</f>
        <v/>
      </c>
      <c r="E35" s="258">
        <f>SUMPRODUCT(('🌍 Overseas Transactions'!A$5:A$504&gt;=DATE(YEAR($C$3),10,6))*('🌍 Overseas Transactions'!A$5:A$504&lt;=DATE(YEAR($C$3)+1,1,5))*('🌍 Overseas Transactions'!B$5:B$504="Foreign tax taken off")*('🌍 Overseas Transactions'!C$5:C$504))</f>
        <v/>
      </c>
      <c r="F35" s="258">
        <f>SUMPRODUCT(('🌍 Overseas Transactions'!A$5:A$504&gt;=DATE(YEAR($C$3)+1,1,6))*('🌍 Overseas Transactions'!A$5:A$504&lt;=DATE(YEAR($C$3)+1,4,5))*('🌍 Overseas Transactions'!B$5:B$504="Foreign tax taken off")*('🌍 Overseas Transactions'!C$5:C$504))</f>
        <v/>
      </c>
      <c r="G35" s="122" t="n"/>
    </row>
    <row r="36" ht="26" customHeight="1" s="58">
      <c r="A36" s="122" t="n"/>
      <c r="B36" s="293" t="inlineStr">
        <is>
          <t xml:space="preserve">  TOTAL OVERSEAS INCOME</t>
        </is>
      </c>
      <c r="C36" s="273">
        <f>SUM(C32:C35)</f>
        <v/>
      </c>
      <c r="D36" s="273">
        <f>SUM(D32:D35)</f>
        <v/>
      </c>
      <c r="E36" s="273">
        <f>SUM(E32:E35)</f>
        <v/>
      </c>
      <c r="F36" s="273">
        <f>SUM(F32:F35)</f>
        <v/>
      </c>
      <c r="G36" s="122" t="n"/>
    </row>
    <row r="37" ht="6" customHeight="1" s="58">
      <c r="A37" s="122" t="n"/>
      <c r="B37" s="122" t="n"/>
      <c r="C37" s="122" t="n"/>
      <c r="D37" s="122" t="n"/>
      <c r="E37" s="122" t="n"/>
      <c r="F37" s="122" t="n"/>
      <c r="G37" s="122" t="n"/>
    </row>
    <row r="38" ht="24" customHeight="1" s="58">
      <c r="A38" s="122" t="n"/>
      <c r="B38" s="291" t="inlineStr">
        <is>
          <t xml:space="preserve">  🌍  OVERSEAS PROPERTY — EXPENSES  (from 🌍 Overseas Transactions)</t>
        </is>
      </c>
      <c r="G38" s="122" t="n"/>
    </row>
    <row r="39" ht="22" customHeight="1" s="58">
      <c r="A39" s="122" t="n"/>
      <c r="B39" s="253" t="inlineStr">
        <is>
          <t xml:space="preserve">  Category</t>
        </is>
      </c>
      <c r="C39" s="261" t="inlineStr">
        <is>
          <t xml:space="preserve">  Q1  Apr – Jul</t>
        </is>
      </c>
      <c r="D39" s="261" t="inlineStr">
        <is>
          <t xml:space="preserve">  Q2  Jul – Oct</t>
        </is>
      </c>
      <c r="E39" s="261" t="inlineStr">
        <is>
          <t xml:space="preserve">  Q3  Oct – Jan</t>
        </is>
      </c>
      <c r="F39" s="261" t="inlineStr">
        <is>
          <t xml:space="preserve">  Q4  Jan – Apr</t>
        </is>
      </c>
      <c r="G39" s="122" t="n"/>
    </row>
    <row r="40" ht="20" customHeight="1" s="58">
      <c r="A40" s="122" t="n"/>
      <c r="B40" s="262" t="inlineStr">
        <is>
          <t xml:space="preserve">    Rent, rates, insurance, ground rents (overseas)</t>
        </is>
      </c>
      <c r="C40" s="263">
        <f>SUMPRODUCT(('🌍 Overseas Transactions'!A$5:A$504&gt;=DATE(YEAR($C$3),4,6))*('🌍 Overseas Transactions'!A$5:A$504&lt;=DATE(YEAR($C$3),7,5))*('🌍 Overseas Transactions'!B$5:B$504="Rent, rates, insurance, ground rents (overseas)")*('🌍 Overseas Transactions'!D$5:D$504))</f>
        <v/>
      </c>
      <c r="D40" s="263">
        <f>SUMPRODUCT(('🌍 Overseas Transactions'!A$5:A$504&gt;=DATE(YEAR($C$3),7,6))*('🌍 Overseas Transactions'!A$5:A$504&lt;=DATE(YEAR($C$3),10,5))*('🌍 Overseas Transactions'!B$5:B$504="Rent, rates, insurance, ground rents (overseas)")*('🌍 Overseas Transactions'!D$5:D$504))</f>
        <v/>
      </c>
      <c r="E40" s="263">
        <f>SUMPRODUCT(('🌍 Overseas Transactions'!A$5:A$504&gt;=DATE(YEAR($C$3),10,6))*('🌍 Overseas Transactions'!A$5:A$504&lt;=DATE(YEAR($C$3)+1,1,5))*('🌍 Overseas Transactions'!B$5:B$504="Rent, rates, insurance, ground rents (overseas)")*('🌍 Overseas Transactions'!D$5:D$504))</f>
        <v/>
      </c>
      <c r="F40" s="263">
        <f>SUMPRODUCT(('🌍 Overseas Transactions'!A$5:A$504&gt;=DATE(YEAR($C$3)+1,1,6))*('🌍 Overseas Transactions'!A$5:A$504&lt;=DATE(YEAR($C$3)+1,4,5))*('🌍 Overseas Transactions'!B$5:B$504="Rent, rates, insurance, ground rents (overseas)")*('🌍 Overseas Transactions'!D$5:D$504))</f>
        <v/>
      </c>
      <c r="G40" s="122" t="n"/>
    </row>
    <row r="41" ht="20" customHeight="1" s="58">
      <c r="A41" s="122" t="n"/>
      <c r="B41" s="257" t="inlineStr">
        <is>
          <t xml:space="preserve">    Property repairs and maintenance (overseas)</t>
        </is>
      </c>
      <c r="C41" s="258">
        <f>SUMPRODUCT(('🌍 Overseas Transactions'!A$5:A$504&gt;=DATE(YEAR($C$3),4,6))*('🌍 Overseas Transactions'!A$5:A$504&lt;=DATE(YEAR($C$3),7,5))*('🌍 Overseas Transactions'!B$5:B$504="Property repairs and maintenance (overseas)")*('🌍 Overseas Transactions'!D$5:D$504))</f>
        <v/>
      </c>
      <c r="D41" s="258">
        <f>SUMPRODUCT(('🌍 Overseas Transactions'!A$5:A$504&gt;=DATE(YEAR($C$3),7,6))*('🌍 Overseas Transactions'!A$5:A$504&lt;=DATE(YEAR($C$3),10,5))*('🌍 Overseas Transactions'!B$5:B$504="Property repairs and maintenance (overseas)")*('🌍 Overseas Transactions'!D$5:D$504))</f>
        <v/>
      </c>
      <c r="E41" s="258">
        <f>SUMPRODUCT(('🌍 Overseas Transactions'!A$5:A$504&gt;=DATE(YEAR($C$3),10,6))*('🌍 Overseas Transactions'!A$5:A$504&lt;=DATE(YEAR($C$3)+1,1,5))*('🌍 Overseas Transactions'!B$5:B$504="Property repairs and maintenance (overseas)")*('🌍 Overseas Transactions'!D$5:D$504))</f>
        <v/>
      </c>
      <c r="F41" s="258">
        <f>SUMPRODUCT(('🌍 Overseas Transactions'!A$5:A$504&gt;=DATE(YEAR($C$3)+1,1,6))*('🌍 Overseas Transactions'!A$5:A$504&lt;=DATE(YEAR($C$3)+1,4,5))*('🌍 Overseas Transactions'!B$5:B$504="Property repairs and maintenance (overseas)")*('🌍 Overseas Transactions'!D$5:D$504))</f>
        <v/>
      </c>
      <c r="G41" s="122" t="n"/>
    </row>
    <row r="42" ht="20" customHeight="1" s="58">
      <c r="A42" s="122" t="n"/>
      <c r="B42" s="262" t="inlineStr">
        <is>
          <t xml:space="preserve">    Residential property finance costs (overseas)</t>
        </is>
      </c>
      <c r="C42" s="263">
        <f>SUMPRODUCT(('🌍 Overseas Transactions'!A$5:A$504&gt;=DATE(YEAR($C$3),4,6))*('🌍 Overseas Transactions'!A$5:A$504&lt;=DATE(YEAR($C$3),7,5))*('🌍 Overseas Transactions'!B$5:B$504="Residential property finance costs (overseas)")*('🌍 Overseas Transactions'!D$5:D$504))</f>
        <v/>
      </c>
      <c r="D42" s="263">
        <f>SUMPRODUCT(('🌍 Overseas Transactions'!A$5:A$504&gt;=DATE(YEAR($C$3),7,6))*('🌍 Overseas Transactions'!A$5:A$504&lt;=DATE(YEAR($C$3),10,5))*('🌍 Overseas Transactions'!B$5:B$504="Residential property finance costs (overseas)")*('🌍 Overseas Transactions'!D$5:D$504))</f>
        <v/>
      </c>
      <c r="E42" s="263">
        <f>SUMPRODUCT(('🌍 Overseas Transactions'!A$5:A$504&gt;=DATE(YEAR($C$3),10,6))*('🌍 Overseas Transactions'!A$5:A$504&lt;=DATE(YEAR($C$3)+1,1,5))*('🌍 Overseas Transactions'!B$5:B$504="Residential property finance costs (overseas)")*('🌍 Overseas Transactions'!D$5:D$504))</f>
        <v/>
      </c>
      <c r="F42" s="263">
        <f>SUMPRODUCT(('🌍 Overseas Transactions'!A$5:A$504&gt;=DATE(YEAR($C$3)+1,1,6))*('🌍 Overseas Transactions'!A$5:A$504&lt;=DATE(YEAR($C$3)+1,4,5))*('🌍 Overseas Transactions'!B$5:B$504="Residential property finance costs (overseas)")*('🌍 Overseas Transactions'!D$5:D$504))</f>
        <v/>
      </c>
      <c r="G42" s="122" t="n"/>
    </row>
    <row r="43" ht="20" customHeight="1" s="58">
      <c r="A43" s="122" t="n"/>
      <c r="B43" s="257" t="inlineStr">
        <is>
          <t xml:space="preserve">    Non-residential property finance costs (overseas)</t>
        </is>
      </c>
      <c r="C43" s="258">
        <f>SUMPRODUCT(('🌍 Overseas Transactions'!A$5:A$504&gt;=DATE(YEAR($C$3),4,6))*('🌍 Overseas Transactions'!A$5:A$504&lt;=DATE(YEAR($C$3),7,5))*('🌍 Overseas Transactions'!B$5:B$504="Non-residential property finance costs (overseas)")*('🌍 Overseas Transactions'!D$5:D$504))</f>
        <v/>
      </c>
      <c r="D43" s="258">
        <f>SUMPRODUCT(('🌍 Overseas Transactions'!A$5:A$504&gt;=DATE(YEAR($C$3),7,6))*('🌍 Overseas Transactions'!A$5:A$504&lt;=DATE(YEAR($C$3),10,5))*('🌍 Overseas Transactions'!B$5:B$504="Non-residential property finance costs (overseas)")*('🌍 Overseas Transactions'!D$5:D$504))</f>
        <v/>
      </c>
      <c r="E43" s="258">
        <f>SUMPRODUCT(('🌍 Overseas Transactions'!A$5:A$504&gt;=DATE(YEAR($C$3),10,6))*('🌍 Overseas Transactions'!A$5:A$504&lt;=DATE(YEAR($C$3)+1,1,5))*('🌍 Overseas Transactions'!B$5:B$504="Non-residential property finance costs (overseas)")*('🌍 Overseas Transactions'!D$5:D$504))</f>
        <v/>
      </c>
      <c r="F43" s="258">
        <f>SUMPRODUCT(('🌍 Overseas Transactions'!A$5:A$504&gt;=DATE(YEAR($C$3)+1,1,6))*('🌍 Overseas Transactions'!A$5:A$504&lt;=DATE(YEAR($C$3)+1,4,5))*('🌍 Overseas Transactions'!B$5:B$504="Non-residential property finance costs (overseas)")*('🌍 Overseas Transactions'!D$5:D$504))</f>
        <v/>
      </c>
      <c r="G43" s="122" t="n"/>
    </row>
    <row r="44" ht="20" customHeight="1" s="58">
      <c r="A44" s="122" t="n"/>
      <c r="B44" s="262" t="inlineStr">
        <is>
          <t xml:space="preserve">    Unused residential property finance costs (overseas)</t>
        </is>
      </c>
      <c r="C44" s="263">
        <f>SUMPRODUCT(('🌍 Overseas Transactions'!A$5:A$504&gt;=DATE(YEAR($C$3),4,6))*('🌍 Overseas Transactions'!A$5:A$504&lt;=DATE(YEAR($C$3),7,5))*('🌍 Overseas Transactions'!B$5:B$504="Unused residential property finance costs (overseas)")*('🌍 Overseas Transactions'!D$5:D$504))</f>
        <v/>
      </c>
      <c r="D44" s="263">
        <f>SUMPRODUCT(('🌍 Overseas Transactions'!A$5:A$504&gt;=DATE(YEAR($C$3),7,6))*('🌍 Overseas Transactions'!A$5:A$504&lt;=DATE(YEAR($C$3),10,5))*('🌍 Overseas Transactions'!B$5:B$504="Unused residential property finance costs (overseas)")*('🌍 Overseas Transactions'!D$5:D$504))</f>
        <v/>
      </c>
      <c r="E44" s="263">
        <f>SUMPRODUCT(('🌍 Overseas Transactions'!A$5:A$504&gt;=DATE(YEAR($C$3),10,6))*('🌍 Overseas Transactions'!A$5:A$504&lt;=DATE(YEAR($C$3)+1,1,5))*('🌍 Overseas Transactions'!B$5:B$504="Unused residential property finance costs (overseas)")*('🌍 Overseas Transactions'!D$5:D$504))</f>
        <v/>
      </c>
      <c r="F44" s="263">
        <f>SUMPRODUCT(('🌍 Overseas Transactions'!A$5:A$504&gt;=DATE(YEAR($C$3)+1,1,6))*('🌍 Overseas Transactions'!A$5:A$504&lt;=DATE(YEAR($C$3)+1,4,5))*('🌍 Overseas Transactions'!B$5:B$504="Unused residential property finance costs (overseas)")*('🌍 Overseas Transactions'!D$5:D$504))</f>
        <v/>
      </c>
      <c r="G44" s="122" t="n"/>
    </row>
    <row r="45" ht="20" customHeight="1" s="58">
      <c r="A45" s="122" t="n"/>
      <c r="B45" s="257" t="inlineStr">
        <is>
          <t xml:space="preserve">    Legal, management and other professional fees (overseas)</t>
        </is>
      </c>
      <c r="C45" s="258">
        <f>SUMPRODUCT(('🌍 Overseas Transactions'!A$5:A$504&gt;=DATE(YEAR($C$3),4,6))*('🌍 Overseas Transactions'!A$5:A$504&lt;=DATE(YEAR($C$3),7,5))*('🌍 Overseas Transactions'!B$5:B$504="Legal, management and other professional fees (overseas)")*('🌍 Overseas Transactions'!D$5:D$504))</f>
        <v/>
      </c>
      <c r="D45" s="258">
        <f>SUMPRODUCT(('🌍 Overseas Transactions'!A$5:A$504&gt;=DATE(YEAR($C$3),7,6))*('🌍 Overseas Transactions'!A$5:A$504&lt;=DATE(YEAR($C$3),10,5))*('🌍 Overseas Transactions'!B$5:B$504="Legal, management and other professional fees (overseas)")*('🌍 Overseas Transactions'!D$5:D$504))</f>
        <v/>
      </c>
      <c r="E45" s="258">
        <f>SUMPRODUCT(('🌍 Overseas Transactions'!A$5:A$504&gt;=DATE(YEAR($C$3),10,6))*('🌍 Overseas Transactions'!A$5:A$504&lt;=DATE(YEAR($C$3)+1,1,5))*('🌍 Overseas Transactions'!B$5:B$504="Legal, management and other professional fees (overseas)")*('🌍 Overseas Transactions'!D$5:D$504))</f>
        <v/>
      </c>
      <c r="F45" s="258">
        <f>SUMPRODUCT(('🌍 Overseas Transactions'!A$5:A$504&gt;=DATE(YEAR($C$3)+1,1,6))*('🌍 Overseas Transactions'!A$5:A$504&lt;=DATE(YEAR($C$3)+1,4,5))*('🌍 Overseas Transactions'!B$5:B$504="Legal, management and other professional fees (overseas)")*('🌍 Overseas Transactions'!D$5:D$504))</f>
        <v/>
      </c>
      <c r="G45" s="122" t="n"/>
    </row>
    <row r="46" ht="20" customHeight="1" s="58">
      <c r="A46" s="122" t="n"/>
      <c r="B46" s="262" t="inlineStr">
        <is>
          <t xml:space="preserve">    Costs of services provided, including wages (overseas)</t>
        </is>
      </c>
      <c r="C46" s="263">
        <f>SUMPRODUCT(('🌍 Overseas Transactions'!A$5:A$504&gt;=DATE(YEAR($C$3),4,6))*('🌍 Overseas Transactions'!A$5:A$504&lt;=DATE(YEAR($C$3),7,5))*('🌍 Overseas Transactions'!B$5:B$504="Costs of services provided, including wages (overseas)")*('🌍 Overseas Transactions'!D$5:D$504))</f>
        <v/>
      </c>
      <c r="D46" s="263">
        <f>SUMPRODUCT(('🌍 Overseas Transactions'!A$5:A$504&gt;=DATE(YEAR($C$3),7,6))*('🌍 Overseas Transactions'!A$5:A$504&lt;=DATE(YEAR($C$3),10,5))*('🌍 Overseas Transactions'!B$5:B$504="Costs of services provided, including wages (overseas)")*('🌍 Overseas Transactions'!D$5:D$504))</f>
        <v/>
      </c>
      <c r="E46" s="263">
        <f>SUMPRODUCT(('🌍 Overseas Transactions'!A$5:A$504&gt;=DATE(YEAR($C$3),10,6))*('🌍 Overseas Transactions'!A$5:A$504&lt;=DATE(YEAR($C$3)+1,1,5))*('🌍 Overseas Transactions'!B$5:B$504="Costs of services provided, including wages (overseas)")*('🌍 Overseas Transactions'!D$5:D$504))</f>
        <v/>
      </c>
      <c r="F46" s="263">
        <f>SUMPRODUCT(('🌍 Overseas Transactions'!A$5:A$504&gt;=DATE(YEAR($C$3)+1,1,6))*('🌍 Overseas Transactions'!A$5:A$504&lt;=DATE(YEAR($C$3)+1,4,5))*('🌍 Overseas Transactions'!B$5:B$504="Costs of services provided, including wages (overseas)")*('🌍 Overseas Transactions'!D$5:D$504))</f>
        <v/>
      </c>
      <c r="G46" s="122" t="n"/>
    </row>
    <row r="47" ht="20" customHeight="1" s="58">
      <c r="A47" s="122" t="n"/>
      <c r="B47" s="257" t="inlineStr">
        <is>
          <t xml:space="preserve">    Travel expenses (overseas)</t>
        </is>
      </c>
      <c r="C47" s="258">
        <f>SUMPRODUCT(('🌍 Overseas Transactions'!A$5:A$504&gt;=DATE(YEAR($C$3),4,6))*('🌍 Overseas Transactions'!A$5:A$504&lt;=DATE(YEAR($C$3),7,5))*('🌍 Overseas Transactions'!B$5:B$504="Travel expenses (overseas)")*('🌍 Overseas Transactions'!D$5:D$504))</f>
        <v/>
      </c>
      <c r="D47" s="258">
        <f>SUMPRODUCT(('🌍 Overseas Transactions'!A$5:A$504&gt;=DATE(YEAR($C$3),7,6))*('🌍 Overseas Transactions'!A$5:A$504&lt;=DATE(YEAR($C$3),10,5))*('🌍 Overseas Transactions'!B$5:B$504="Travel expenses (overseas)")*('🌍 Overseas Transactions'!D$5:D$504))</f>
        <v/>
      </c>
      <c r="E47" s="258">
        <f>SUMPRODUCT(('🌍 Overseas Transactions'!A$5:A$504&gt;=DATE(YEAR($C$3),10,6))*('🌍 Overseas Transactions'!A$5:A$504&lt;=DATE(YEAR($C$3)+1,1,5))*('🌍 Overseas Transactions'!B$5:B$504="Travel expenses (overseas)")*('🌍 Overseas Transactions'!D$5:D$504))</f>
        <v/>
      </c>
      <c r="F47" s="258">
        <f>SUMPRODUCT(('🌍 Overseas Transactions'!A$5:A$504&gt;=DATE(YEAR($C$3)+1,1,6))*('🌍 Overseas Transactions'!A$5:A$504&lt;=DATE(YEAR($C$3)+1,4,5))*('🌍 Overseas Transactions'!B$5:B$504="Travel expenses (overseas)")*('🌍 Overseas Transactions'!D$5:D$504))</f>
        <v/>
      </c>
      <c r="G47" s="122" t="n"/>
    </row>
    <row r="48" ht="20" customHeight="1" s="58">
      <c r="A48" s="122" t="n"/>
      <c r="B48" s="262" t="inlineStr">
        <is>
          <t xml:space="preserve">    Other allowable property expenses (overseas)</t>
        </is>
      </c>
      <c r="C48" s="263">
        <f>SUMPRODUCT(('🌍 Overseas Transactions'!A$5:A$504&gt;=DATE(YEAR($C$3),4,6))*('🌍 Overseas Transactions'!A$5:A$504&lt;=DATE(YEAR($C$3),7,5))*('🌍 Overseas Transactions'!B$5:B$504="Other allowable property expenses (overseas)")*('🌍 Overseas Transactions'!D$5:D$504))</f>
        <v/>
      </c>
      <c r="D48" s="263">
        <f>SUMPRODUCT(('🌍 Overseas Transactions'!A$5:A$504&gt;=DATE(YEAR($C$3),7,6))*('🌍 Overseas Transactions'!A$5:A$504&lt;=DATE(YEAR($C$3),10,5))*('🌍 Overseas Transactions'!B$5:B$504="Other allowable property expenses (overseas)")*('🌍 Overseas Transactions'!D$5:D$504))</f>
        <v/>
      </c>
      <c r="E48" s="263">
        <f>SUMPRODUCT(('🌍 Overseas Transactions'!A$5:A$504&gt;=DATE(YEAR($C$3),10,6))*('🌍 Overseas Transactions'!A$5:A$504&lt;=DATE(YEAR($C$3)+1,1,5))*('🌍 Overseas Transactions'!B$5:B$504="Other allowable property expenses (overseas)")*('🌍 Overseas Transactions'!D$5:D$504))</f>
        <v/>
      </c>
      <c r="F48" s="263">
        <f>SUMPRODUCT(('🌍 Overseas Transactions'!A$5:A$504&gt;=DATE(YEAR($C$3)+1,1,6))*('🌍 Overseas Transactions'!A$5:A$504&lt;=DATE(YEAR($C$3)+1,4,5))*('🌍 Overseas Transactions'!B$5:B$504="Other allowable property expenses (overseas)")*('🌍 Overseas Transactions'!D$5:D$504))</f>
        <v/>
      </c>
      <c r="G48" s="122" t="n"/>
    </row>
    <row r="49" ht="26" customHeight="1" s="58">
      <c r="A49" s="122" t="n"/>
      <c r="B49" s="291" t="inlineStr">
        <is>
          <t xml:space="preserve">  TOTAL OVERSEAS EXPENSES</t>
        </is>
      </c>
      <c r="C49" s="264">
        <f>SUM(C40:C48)</f>
        <v/>
      </c>
      <c r="D49" s="264">
        <f>SUM(D40:D48)</f>
        <v/>
      </c>
      <c r="E49" s="264">
        <f>SUM(E40:E48)</f>
        <v/>
      </c>
      <c r="F49" s="264">
        <f>SUM(F40:F48)</f>
        <v/>
      </c>
      <c r="G49" s="122" t="n"/>
    </row>
    <row r="50" ht="12" customHeight="1" s="58">
      <c r="A50" s="122" t="n"/>
      <c r="B50" s="122" t="n"/>
      <c r="C50" s="122" t="n"/>
      <c r="D50" s="122" t="n"/>
      <c r="E50" s="122" t="n"/>
      <c r="F50" s="122" t="n"/>
      <c r="G50" s="122" t="n"/>
    </row>
    <row r="51" ht="26" customHeight="1" s="58">
      <c r="A51" s="122" t="n"/>
      <c r="B51" s="266" t="inlineStr">
        <is>
          <t xml:space="preserve">  📬  SUBMISSION TRACKER  —  Update manually after each HMRC submission</t>
        </is>
      </c>
      <c r="G51" s="122" t="n"/>
    </row>
    <row r="52" ht="22" customHeight="1" s="58">
      <c r="A52" s="122" t="n"/>
      <c r="B52" s="274" t="inlineStr">
        <is>
          <t>Quarter</t>
        </is>
      </c>
      <c r="C52" s="275" t="inlineStr">
        <is>
          <t>Deadline</t>
        </is>
      </c>
      <c r="D52" s="275" t="inlineStr">
        <is>
          <t>Status</t>
        </is>
      </c>
      <c r="E52" s="275" t="inlineStr">
        <is>
          <t>Submitted Date</t>
        </is>
      </c>
      <c r="F52" s="275" t="inlineStr">
        <is>
          <t>HMRC Reference</t>
        </is>
      </c>
      <c r="G52" s="122" t="n"/>
    </row>
    <row r="53" ht="22" customHeight="1" s="58">
      <c r="A53" s="122" t="n"/>
      <c r="B53" s="276">
        <f>("Q1  "&amp;TEXT($C$3,"D MMM YYYY")&amp;" – "&amp;TEXT(DATE(YEAR($C$3),7,5),"D MMM YYYY"))</f>
        <v/>
      </c>
      <c r="C53" s="277">
        <f>TEXT(DATE(YEAR($C$3),8,7),"D MMM YYYY")</f>
        <v/>
      </c>
      <c r="D53" s="278" t="inlineStr">
        <is>
          <t>NOT SUBMITTED</t>
        </is>
      </c>
      <c r="E53" s="277" t="inlineStr"/>
      <c r="F53" s="277" t="inlineStr"/>
      <c r="G53" s="122" t="n"/>
    </row>
    <row r="54" ht="22" customHeight="1" s="58">
      <c r="A54" s="122" t="n"/>
      <c r="B54" s="279">
        <f>("Q2  "&amp;TEXT(DATE(YEAR($C$3),7,6),"D MMM YYYY")&amp;" – "&amp;TEXT(DATE(YEAR($C$3),10,5),"D MMM YYYY"))</f>
        <v/>
      </c>
      <c r="C54" s="280">
        <f>TEXT(DATE(YEAR($C$3),11,7),"D MMM YYYY")</f>
        <v/>
      </c>
      <c r="D54" s="278" t="inlineStr">
        <is>
          <t>NOT SUBMITTED</t>
        </is>
      </c>
      <c r="E54" s="280" t="inlineStr"/>
      <c r="F54" s="280" t="inlineStr"/>
      <c r="G54" s="122" t="n"/>
    </row>
    <row r="55" ht="22" customHeight="1" s="58">
      <c r="A55" s="122" t="n"/>
      <c r="B55" s="276">
        <f>("Q3  "&amp;TEXT(DATE(YEAR($C$3),10,6),"D MMM YYYY")&amp;" – "&amp;TEXT(DATE(YEAR($C$3)+1,1,5),"D MMM YYYY"))</f>
        <v/>
      </c>
      <c r="C55" s="277">
        <f>TEXT(DATE(YEAR($C$3)+1,2,7),"D MMM YYYY")</f>
        <v/>
      </c>
      <c r="D55" s="278" t="inlineStr">
        <is>
          <t>NOT SUBMITTED</t>
        </is>
      </c>
      <c r="E55" s="277" t="inlineStr"/>
      <c r="F55" s="277" t="inlineStr"/>
      <c r="G55" s="122" t="n"/>
    </row>
    <row r="56" ht="22" customHeight="1" s="58">
      <c r="A56" s="122" t="n"/>
      <c r="B56" s="279">
        <f>("Q4  "&amp;TEXT(DATE(YEAR($C$3)+1,1,6),"D MMM YYYY")&amp;" – "&amp;TEXT(DATE(YEAR($C$3)+1,4,5),"D MMM YYYY"))</f>
        <v/>
      </c>
      <c r="C56" s="280">
        <f>TEXT(DATE(YEAR($C$3)+1,5,7),"D MMM YYYY")</f>
        <v/>
      </c>
      <c r="D56" s="278" t="inlineStr">
        <is>
          <t>NOT SUBMITTED</t>
        </is>
      </c>
      <c r="E56" s="280" t="inlineStr"/>
      <c r="F56" s="280" t="inlineStr"/>
      <c r="G56" s="122" t="n"/>
    </row>
    <row r="57" ht="22" customHeight="1" s="58">
      <c r="A57" s="122" t="n"/>
      <c r="B57" s="276" t="inlineStr">
        <is>
          <t>"Final Declaration"</t>
        </is>
      </c>
      <c r="C57" s="277">
        <f>TEXT(DATE(YEAR($C$3)+2,1,31),"D MMM YYYY")</f>
        <v/>
      </c>
      <c r="D57" s="278" t="inlineStr">
        <is>
          <t>NOT SUBMITTED</t>
        </is>
      </c>
      <c r="E57" s="277" t="inlineStr"/>
      <c r="F57" s="277" t="inlineStr"/>
      <c r="G57" s="122" t="n"/>
    </row>
    <row r="58" ht="6" customHeight="1" s="58">
      <c r="A58" s="122" t="n"/>
      <c r="B58" s="122" t="n"/>
      <c r="C58" s="122" t="n"/>
      <c r="D58" s="122" t="n"/>
      <c r="E58" s="122" t="n"/>
      <c r="F58" s="122" t="n"/>
      <c r="G58" s="122" t="n"/>
    </row>
    <row r="59" ht="28" customHeight="1" s="58">
      <c r="A59" s="122" t="n"/>
      <c r="B59" s="162">
        <f>IF(TODAY()&lt;=DATE(YEAR($C$3),8,7),"  ⏱  Days until Q1 deadline ("&amp;TEXT(DATE(YEAR($C$3),8,7),"D MMM YYYY")&amp;"):  "&amp;MAX(0,DATE(YEAR($C$3),8,7)-TODAY())&amp;" days remaining","  ✅  Q1 deadline has passed — check submission status above")</f>
        <v/>
      </c>
      <c r="C59" s="132" t="n"/>
      <c r="D59" s="132" t="n"/>
      <c r="E59" s="132" t="n"/>
      <c r="F59" s="132" t="n"/>
      <c r="G59" s="122" t="n"/>
    </row>
    <row r="60" ht="6" customHeight="1" s="58">
      <c r="A60" s="123" t="n"/>
      <c r="B60" s="123" t="n"/>
      <c r="C60" s="123" t="n"/>
      <c r="D60" s="123" t="n"/>
      <c r="E60" s="123" t="n"/>
      <c r="F60" s="123" t="n"/>
      <c r="G60" s="123" t="n"/>
    </row>
    <row r="61" ht="22" customHeight="1" s="58">
      <c r="A61" s="118" t="n"/>
      <c r="B61" s="296" t="inlineStr">
        <is>
          <t xml:space="preserve">  makemtdeasy.co.uk   ·   hello@makemtdeasy.co.uk</t>
        </is>
      </c>
      <c r="G61" s="118" t="n"/>
    </row>
  </sheetData>
  <mergeCells count="11">
    <mergeCell ref="B30:F30"/>
    <mergeCell ref="B38:F38"/>
    <mergeCell ref="B2:F2"/>
    <mergeCell ref="B59:F59"/>
    <mergeCell ref="B5:F5"/>
    <mergeCell ref="B51:F51"/>
    <mergeCell ref="D3:F3"/>
    <mergeCell ref="B61:F61"/>
    <mergeCell ref="B1:F1"/>
    <mergeCell ref="B14:F14"/>
    <mergeCell ref="B27:F27"/>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tabColor rgb="00475569"/>
    <outlinePr summaryBelow="1" summaryRight="1"/>
    <pageSetUpPr fitToPage="0"/>
  </sheetPr>
  <dimension ref="A1:H4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 customWidth="1" style="57" min="1" max="1"/>
    <col width="46" customWidth="1" style="57" min="2" max="2"/>
    <col width="80" customWidth="1" style="57" min="3" max="3"/>
    <col width="2" customWidth="1" style="58" min="4" max="4"/>
    <col width="3" customWidth="1" style="58" min="5" max="5"/>
    <col width="3" customWidth="1" style="58" min="6" max="6"/>
    <col width="3" customWidth="1" style="58" min="7" max="7"/>
    <col width="3" customWidth="1" style="58" min="8" max="8"/>
  </cols>
  <sheetData>
    <row r="1" ht="44" customHeight="1" s="58">
      <c r="A1" s="116" t="n"/>
      <c r="B1" s="285" t="inlineStr">
        <is>
          <t>📖  HMRC MTD Category Reference  —  UK &amp; Overseas Property</t>
        </is>
      </c>
      <c r="D1" s="116" t="n"/>
      <c r="E1" s="116" t="n"/>
      <c r="F1" s="116" t="n"/>
      <c r="G1" s="116" t="n"/>
      <c r="H1" s="122" t="n"/>
    </row>
    <row r="2" ht="22" customHeight="1" s="58">
      <c r="A2" s="119" t="n"/>
      <c r="B2" s="286" t="inlineStr">
        <is>
          <t xml:space="preserve">  Use the exact category names below when logging transactions — the Category dropdown in each sheet uses these exact names</t>
        </is>
      </c>
      <c r="D2" s="119" t="n"/>
      <c r="E2" s="119" t="n"/>
      <c r="F2" s="119" t="n"/>
      <c r="G2" s="119" t="n"/>
      <c r="H2" s="122" t="n"/>
    </row>
    <row r="3" ht="8" customHeight="1" s="58">
      <c r="A3" s="122" t="n"/>
      <c r="B3" s="122" t="n"/>
      <c r="C3" s="122" t="n"/>
      <c r="D3" s="122" t="n"/>
      <c r="E3" s="122" t="n"/>
      <c r="F3" s="122" t="n"/>
      <c r="G3" s="122" t="n"/>
      <c r="H3" s="122" t="n"/>
    </row>
    <row r="4" ht="72" customHeight="1" s="58">
      <c r="A4" s="122" t="n"/>
      <c r="B4" s="284" t="inlineStr">
        <is>
          <t>OFFICIAL HMRC SOURCE
The categories listed in this guide are taken directly from the HMRC Update Notice made under Regulation 8 of the Income Tax (Digital Requirements) Regulations 2021 (SI 2021/1076) — the statutory instrument that governs what must be submitted in each MTD quarterly update.
Official URL:  https://www.gov.uk/government/consultations/tertiary-legislation-for-making-tax-digital-for-income-tax/notices-made-under-regulations-3-8-12-and-16-of-the-income-tax-digital-requirements-regulations-2021-si-2021-no-1076</t>
        </is>
      </c>
      <c r="C4" s="132" t="n"/>
      <c r="D4" s="122" t="n"/>
      <c r="E4" s="122" t="n"/>
      <c r="F4" s="122" t="n"/>
      <c r="G4" s="122" t="n"/>
      <c r="H4" s="122" t="n"/>
    </row>
    <row r="5" ht="8" customHeight="1" s="58">
      <c r="A5" s="122" t="n"/>
      <c r="B5" s="122" t="n"/>
      <c r="C5" s="122" t="n"/>
      <c r="D5" s="122" t="n"/>
      <c r="E5" s="122" t="n"/>
      <c r="F5" s="122" t="n"/>
      <c r="G5" s="122" t="n"/>
      <c r="H5" s="122" t="n"/>
    </row>
    <row r="6" ht="56" customHeight="1" s="58">
      <c r="A6" s="122" t="n"/>
      <c r="B6" s="283" t="inlineStr">
        <is>
          <t>DISCLAIMER  These categories reflect HMRC guidance as published in the statutory Update Notice. HMRC may amend its notices, regulations, or guidance at any time. Always verify against the official URL above before submitting to HMRC. Make MTD Easy accepts no liability for any loss arising from reliance on this information. Consult a qualified accountant for tax advice.</t>
        </is>
      </c>
      <c r="C6" s="132" t="n"/>
      <c r="D6" s="122" t="n"/>
      <c r="E6" s="122" t="n"/>
      <c r="F6" s="122" t="n"/>
      <c r="G6" s="122" t="n"/>
      <c r="H6" s="122" t="n"/>
    </row>
    <row r="7" ht="8" customHeight="1" s="58">
      <c r="A7" s="122" t="n"/>
      <c r="B7" s="122" t="n"/>
      <c r="C7" s="122" t="n"/>
      <c r="D7" s="122" t="n"/>
      <c r="E7" s="122" t="n"/>
      <c r="F7" s="122" t="n"/>
      <c r="G7" s="122" t="n"/>
      <c r="H7" s="122" t="n"/>
    </row>
    <row r="8" ht="26" customHeight="1" s="58">
      <c r="A8" s="122" t="n"/>
      <c r="B8" s="287" t="inlineStr">
        <is>
          <t>HMRC Category  (exact name — used in dropdown)</t>
        </is>
      </c>
      <c r="C8" s="287" t="inlineStr">
        <is>
          <t>What typically belongs here  |  Notes on correct usage</t>
        </is>
      </c>
      <c r="D8" s="122" t="n"/>
      <c r="E8" s="122" t="n"/>
      <c r="F8" s="122" t="n"/>
      <c r="G8" s="122" t="n"/>
      <c r="H8" s="122" t="n"/>
    </row>
    <row r="9" ht="22" customHeight="1" s="58">
      <c r="A9" s="122" t="n"/>
      <c r="B9" s="288" t="inlineStr">
        <is>
          <t xml:space="preserve">  🇬🇧  UK PROPERTY — INCOME CATEGORIES  (5 categories)</t>
        </is>
      </c>
      <c r="D9" s="122" t="n"/>
      <c r="E9" s="122" t="n"/>
      <c r="F9" s="122" t="n"/>
      <c r="G9" s="122" t="n"/>
      <c r="H9" s="122" t="n"/>
    </row>
    <row r="10" ht="46" customHeight="1" s="58">
      <c r="A10" s="122" t="n"/>
      <c r="B10" s="289" t="inlineStr">
        <is>
          <t>Total rents</t>
        </is>
      </c>
      <c r="C10" s="214" t="inlineStr">
        <is>
          <t>All rent received from tenants. Record when payment is actually received (cash basis). This is the primary category for most landlords. Include any late rent received in this period even if it relates to a prior period.</t>
        </is>
      </c>
      <c r="D10" s="122" t="n"/>
      <c r="E10" s="122" t="n"/>
      <c r="F10" s="122" t="n"/>
      <c r="G10" s="122" t="n"/>
      <c r="H10" s="122" t="n"/>
    </row>
    <row r="11" ht="46" customHeight="1" s="58">
      <c r="A11" s="122" t="n"/>
      <c r="B11" s="290" t="inlineStr">
        <is>
          <t>Other income from property</t>
        </is>
      </c>
      <c r="C11" s="216" t="inlineStr">
        <is>
          <t>Income from the property that is not rent — for example, charges for car parking, storage, or ancillary services provided to tenants separately from the rental payment.</t>
        </is>
      </c>
      <c r="D11" s="122" t="n"/>
      <c r="E11" s="122" t="n"/>
      <c r="F11" s="122" t="n"/>
      <c r="G11" s="122" t="n"/>
      <c r="H11" s="122" t="n"/>
    </row>
    <row r="12" ht="46" customHeight="1" s="58">
      <c r="A12" s="122" t="n"/>
      <c r="B12" s="289" t="inlineStr">
        <is>
          <t>Tax taken from total rents and other income from property</t>
        </is>
      </c>
      <c r="C12" s="214" t="inlineStr">
        <is>
          <t>Tax deducted at source from your property income before you received it — for example, where a letting agent has deducted basic rate tax. Record in the Income column as a positive amount. This is a less common category; most landlords will not use it.</t>
        </is>
      </c>
      <c r="D12" s="122" t="n"/>
      <c r="E12" s="122" t="n"/>
      <c r="F12" s="122" t="n"/>
      <c r="G12" s="122" t="n"/>
      <c r="H12" s="122" t="n"/>
    </row>
    <row r="13" ht="46" customHeight="1" s="58">
      <c r="A13" s="122" t="n"/>
      <c r="B13" s="290" t="inlineStr">
        <is>
          <t>Premiums for the grant of a lease</t>
        </is>
      </c>
      <c r="C13" s="216" t="inlineStr">
        <is>
          <t>A lump-sum received from a tenant for granting them a lease. Relatively uncommon for residential landlords. The tax treatment is complex — seek accountant advice before using this category.</t>
        </is>
      </c>
      <c r="D13" s="122" t="n"/>
      <c r="E13" s="122" t="n"/>
      <c r="F13" s="122" t="n"/>
      <c r="G13" s="122" t="n"/>
      <c r="H13" s="122" t="n"/>
    </row>
    <row r="14" ht="46" customHeight="1" s="58">
      <c r="A14" s="122" t="n"/>
      <c r="B14" s="289" t="inlineStr">
        <is>
          <t>Reverse premiums and inducements</t>
        </is>
      </c>
      <c r="C14" s="214" t="inlineStr">
        <is>
          <t>Payments received from a landlord or developer to incentivise you to take on a lease or property. Uncommon for most residential landlords. Seek accountant advice.</t>
        </is>
      </c>
      <c r="D14" s="122" t="n"/>
      <c r="E14" s="122" t="n"/>
      <c r="F14" s="122" t="n"/>
      <c r="G14" s="122" t="n"/>
      <c r="H14" s="122" t="n"/>
    </row>
    <row r="15" ht="22" customHeight="1" s="58">
      <c r="A15" s="122" t="n"/>
      <c r="B15" s="291" t="inlineStr">
        <is>
          <t xml:space="preserve">  🇬🇧  UK PROPERTY — EXPENSE CATEGORIES  (9 categories)</t>
        </is>
      </c>
      <c r="D15" s="122" t="n"/>
      <c r="E15" s="122" t="n"/>
      <c r="F15" s="122" t="n"/>
      <c r="G15" s="122" t="n"/>
      <c r="H15" s="122" t="n"/>
    </row>
    <row r="16" ht="46" customHeight="1" s="58">
      <c r="A16" s="122" t="n"/>
      <c r="B16" s="292" t="inlineStr">
        <is>
          <t>Rent, rates, insurance, ground rents</t>
        </is>
      </c>
      <c r="C16" s="219" t="inlineStr">
        <is>
          <t>Buildings and contents insurance. Ground rent. Service charges. Council tax (if you as landlord are liable). Water rates. Leasehold service charges. All must relate directly to the rental property.</t>
        </is>
      </c>
      <c r="D16" s="122" t="n"/>
      <c r="E16" s="122" t="n"/>
      <c r="F16" s="122" t="n"/>
      <c r="G16" s="122" t="n"/>
      <c r="H16" s="122" t="n"/>
    </row>
    <row r="17" ht="46" customHeight="1" s="58">
      <c r="A17" s="122" t="n"/>
      <c r="B17" s="290" t="inlineStr">
        <is>
          <t>Property repairs and maintenance</t>
        </is>
      </c>
      <c r="C17" s="216" t="inlineStr">
        <is>
          <t>Restoring the property to its original condition — repairing a boiler, fixing a window, repainting. Work that improves the property beyond its original state is capital expenditure and is NOT allowable here. If unsure, consult an accountant.</t>
        </is>
      </c>
      <c r="D17" s="122" t="n"/>
      <c r="E17" s="122" t="n"/>
      <c r="F17" s="122" t="n"/>
      <c r="G17" s="122" t="n"/>
      <c r="H17" s="122" t="n"/>
    </row>
    <row r="18" ht="46" customHeight="1" s="58">
      <c r="A18" s="122" t="n"/>
      <c r="B18" s="292" t="inlineStr">
        <is>
          <t>Residential property finance costs</t>
        </is>
      </c>
      <c r="C18" s="219" t="inlineStr">
        <is>
          <t>The interest element only of a buy-to-let mortgage on a residential property. Also loan arrangement fees. Do NOT include capital repayment. Section 24 rules apply — record here and HMRC applies the correct relief treatment at year-end. This is the most commonly used finance cost category.</t>
        </is>
      </c>
      <c r="D18" s="122" t="n"/>
      <c r="E18" s="122" t="n"/>
      <c r="F18" s="122" t="n"/>
      <c r="G18" s="122" t="n"/>
      <c r="H18" s="122" t="n"/>
    </row>
    <row r="19" ht="46" customHeight="1" s="58">
      <c r="A19" s="122" t="n"/>
      <c r="B19" s="290" t="inlineStr">
        <is>
          <t>Non-residential property finance costs</t>
        </is>
      </c>
      <c r="C19" s="216" t="inlineStr">
        <is>
          <t>Finance costs on commercial (non-residential) property only. Do NOT use for standard residential buy-to-let mortgages — use 'Residential property finance costs' instead.</t>
        </is>
      </c>
      <c r="D19" s="122" t="n"/>
      <c r="E19" s="122" t="n"/>
      <c r="F19" s="122" t="n"/>
      <c r="G19" s="122" t="n"/>
      <c r="H19" s="122" t="n"/>
    </row>
    <row r="20" ht="46" customHeight="1" s="58">
      <c r="A20" s="122" t="n"/>
      <c r="B20" s="292" t="inlineStr">
        <is>
          <t>Unused residential property finance costs</t>
        </is>
      </c>
      <c r="C20" s="219" t="inlineStr">
        <is>
          <t>Residential finance costs carried forward from a prior year that could not be relieved in that year (also called 'Residential finance costs brought forward' in some HMRC documentation). Advanced category — consult an accountant if you think this applies.</t>
        </is>
      </c>
      <c r="D20" s="122" t="n"/>
      <c r="E20" s="122" t="n"/>
      <c r="F20" s="122" t="n"/>
      <c r="G20" s="122" t="n"/>
      <c r="H20" s="122" t="n"/>
    </row>
    <row r="21" ht="46" customHeight="1" s="58">
      <c r="A21" s="122" t="n"/>
      <c r="B21" s="290" t="inlineStr">
        <is>
          <t>Legal, management and other professional fees</t>
        </is>
      </c>
      <c r="C21" s="216" t="inlineStr">
        <is>
          <t>Letting agent fees (tenant-finding and ongoing management). Solicitor fees for tenancy agreements. Inventory clerk costs. Accountant fees for the rental business. Do NOT include legal costs for buying or selling the property — those are capital costs.</t>
        </is>
      </c>
      <c r="D21" s="122" t="n"/>
      <c r="E21" s="122" t="n"/>
      <c r="F21" s="122" t="n"/>
      <c r="G21" s="122" t="n"/>
      <c r="H21" s="122" t="n"/>
    </row>
    <row r="22" ht="46" customHeight="1" s="58">
      <c r="A22" s="122" t="n"/>
      <c r="B22" s="292" t="inlineStr">
        <is>
          <t>Costs of services provided, including wages</t>
        </is>
      </c>
      <c r="C22" s="219" t="inlineStr">
        <is>
          <t>Wages or fees paid to cleaners, gardeners, caretakers, or other staff employed specifically for the rental property. You cannot record a value for your own unpaid time.</t>
        </is>
      </c>
      <c r="D22" s="122" t="n"/>
      <c r="E22" s="122" t="n"/>
      <c r="F22" s="122" t="n"/>
      <c r="G22" s="122" t="n"/>
      <c r="H22" s="122" t="n"/>
    </row>
    <row r="23" ht="46" customHeight="1" s="58">
      <c r="A23" s="122" t="n"/>
      <c r="B23" s="290" t="inlineStr">
        <is>
          <t>Travel expenses</t>
        </is>
      </c>
      <c r="C23" s="216" t="inlineStr">
        <is>
          <t>Travel costs incurred wholly and exclusively for managing the rental property — travelling to inspect, meet contractors, or oversee repairs. HMRC approved mileage rates apply for car travel. Personal travel is not allowable.</t>
        </is>
      </c>
      <c r="D23" s="122" t="n"/>
      <c r="E23" s="122" t="n"/>
      <c r="F23" s="122" t="n"/>
      <c r="G23" s="122" t="n"/>
      <c r="H23" s="122" t="n"/>
    </row>
    <row r="24" ht="46" customHeight="1" s="58">
      <c r="A24" s="122" t="n"/>
      <c r="B24" s="292" t="inlineStr">
        <is>
          <t>Other allowable property expenses</t>
        </is>
      </c>
      <c r="C24" s="219" t="inlineStr">
        <is>
          <t>Any allowable expense that does not clearly fit another category — e.g. stationery or postage for the rental business. Keep clear records; HMRC may ask for an explanation during an enquiry. When in doubt use this category and add detail in the Notes column.</t>
        </is>
      </c>
      <c r="D24" s="122" t="n"/>
      <c r="E24" s="122" t="n"/>
      <c r="F24" s="122" t="n"/>
      <c r="G24" s="122" t="n"/>
      <c r="H24" s="122" t="n"/>
    </row>
    <row r="25" ht="12" customHeight="1" s="58">
      <c r="A25" s="122" t="n"/>
      <c r="B25" s="122" t="n"/>
      <c r="C25" s="122" t="n"/>
      <c r="D25" s="122" t="n"/>
      <c r="E25" s="122" t="n"/>
      <c r="F25" s="122" t="n"/>
      <c r="G25" s="122" t="n"/>
      <c r="H25" s="122" t="n"/>
    </row>
    <row r="26" ht="22" customHeight="1" s="58">
      <c r="A26" s="122" t="n"/>
      <c r="B26" s="293" t="inlineStr">
        <is>
          <t xml:space="preserve">  🌍  OVERSEAS PROPERTY — INCOME CATEGORIES  (4 categories)</t>
        </is>
      </c>
      <c r="D26" s="122" t="n"/>
      <c r="E26" s="122" t="n"/>
      <c r="F26" s="122" t="n"/>
      <c r="G26" s="122" t="n"/>
      <c r="H26" s="122" t="n"/>
    </row>
    <row r="27" ht="42" customHeight="1" s="58">
      <c r="A27" s="122" t="n"/>
      <c r="B27" s="294" t="inlineStr">
        <is>
          <t>Total rents (overseas)</t>
        </is>
      </c>
      <c r="C27" s="222" t="inlineStr">
        <is>
          <t>All rent received from overseas tenants. Record when received. Each country's income must be identifiable separately — use the Country column on the Overseas sheet.</t>
        </is>
      </c>
      <c r="D27" s="122" t="n"/>
      <c r="E27" s="122" t="n"/>
      <c r="F27" s="122" t="n"/>
      <c r="G27" s="122" t="n"/>
      <c r="H27" s="122" t="n"/>
    </row>
    <row r="28" ht="42" customHeight="1" s="58">
      <c r="A28" s="122" t="n"/>
      <c r="B28" s="290" t="inlineStr">
        <is>
          <t>Other income from overseas property</t>
        </is>
      </c>
      <c r="C28" s="216" t="inlineStr">
        <is>
          <t>Income from the overseas property that is not rent — e.g. ancillary charges to tenants.</t>
        </is>
      </c>
      <c r="D28" s="122" t="n"/>
      <c r="E28" s="122" t="n"/>
      <c r="F28" s="122" t="n"/>
      <c r="G28" s="122" t="n"/>
      <c r="H28" s="122" t="n"/>
    </row>
    <row r="29" ht="42" customHeight="1" s="58">
      <c r="A29" s="122" t="n"/>
      <c r="B29" s="294" t="inlineStr">
        <is>
          <t>Premiums for the grant of a lease (overseas)</t>
        </is>
      </c>
      <c r="C29" s="222" t="inlineStr">
        <is>
          <t>Lump-sum received from an overseas tenant for granting a lease. Seek accountant advice.</t>
        </is>
      </c>
      <c r="D29" s="122" t="n"/>
      <c r="E29" s="122" t="n"/>
      <c r="F29" s="122" t="n"/>
      <c r="G29" s="122" t="n"/>
      <c r="H29" s="122" t="n"/>
    </row>
    <row r="30" ht="42" customHeight="1" s="58">
      <c r="A30" s="122" t="n"/>
      <c r="B30" s="290" t="inlineStr">
        <is>
          <t>Foreign tax taken off</t>
        </is>
      </c>
      <c r="C30" s="216" t="inlineStr">
        <is>
          <t>Tax deducted at source in the foreign country on your overseas rental income — e.g. withholding tax. Record as a positive amount in the Income column. This may be eligible for double taxation relief — consult an accountant.</t>
        </is>
      </c>
      <c r="D30" s="122" t="n"/>
      <c r="E30" s="122" t="n"/>
      <c r="F30" s="122" t="n"/>
      <c r="G30" s="122" t="n"/>
      <c r="H30" s="122" t="n"/>
    </row>
    <row r="31" ht="22" customHeight="1" s="58">
      <c r="A31" s="122" t="n"/>
      <c r="B31" s="291" t="inlineStr">
        <is>
          <t xml:space="preserve">  🌍  OVERSEAS PROPERTY — EXPENSE CATEGORIES  (9 categories)</t>
        </is>
      </c>
      <c r="D31" s="122" t="n"/>
      <c r="E31" s="122" t="n"/>
      <c r="F31" s="122" t="n"/>
      <c r="G31" s="122" t="n"/>
      <c r="H31" s="122" t="n"/>
    </row>
    <row r="32" ht="42" customHeight="1" s="58">
      <c r="A32" s="122" t="n"/>
      <c r="B32" s="292" t="inlineStr">
        <is>
          <t>Rent, rates, insurance, ground rents (overseas)</t>
        </is>
      </c>
      <c r="C32" s="219" t="inlineStr">
        <is>
          <t>Insurance, rates, service charges, and ground rent for the overseas property.</t>
        </is>
      </c>
      <c r="D32" s="122" t="n"/>
      <c r="E32" s="122" t="n"/>
      <c r="F32" s="122" t="n"/>
      <c r="G32" s="122" t="n"/>
      <c r="H32" s="122" t="n"/>
    </row>
    <row r="33" ht="42" customHeight="1" s="58">
      <c r="A33" s="122" t="n"/>
      <c r="B33" s="290" t="inlineStr">
        <is>
          <t>Property repairs and maintenance (overseas)</t>
        </is>
      </c>
      <c r="C33" s="216" t="inlineStr">
        <is>
          <t>Cost of restoring the overseas property to its original condition. Capital improvements are not allowable.</t>
        </is>
      </c>
      <c r="D33" s="122" t="n"/>
      <c r="E33" s="122" t="n"/>
      <c r="F33" s="122" t="n"/>
      <c r="G33" s="122" t="n"/>
      <c r="H33" s="122" t="n"/>
    </row>
    <row r="34" ht="42" customHeight="1" s="58">
      <c r="A34" s="122" t="n"/>
      <c r="B34" s="292" t="inlineStr">
        <is>
          <t>Residential property finance costs (overseas)</t>
        </is>
      </c>
      <c r="C34" s="219" t="inlineStr">
        <is>
          <t>Mortgage interest and loan arrangement fees for a residential overseas property. Section 24 interest restriction rules also apply to overseas residential property.</t>
        </is>
      </c>
      <c r="D34" s="122" t="n"/>
      <c r="E34" s="122" t="n"/>
      <c r="F34" s="122" t="n"/>
      <c r="G34" s="122" t="n"/>
      <c r="H34" s="122" t="n"/>
    </row>
    <row r="35" ht="42" customHeight="1" s="58">
      <c r="A35" s="122" t="n"/>
      <c r="B35" s="290" t="inlineStr">
        <is>
          <t>Non-residential property finance costs (overseas)</t>
        </is>
      </c>
      <c r="C35" s="216" t="inlineStr">
        <is>
          <t>Finance costs on a commercial overseas property only.</t>
        </is>
      </c>
      <c r="D35" s="122" t="n"/>
      <c r="E35" s="122" t="n"/>
      <c r="F35" s="122" t="n"/>
      <c r="G35" s="122" t="n"/>
      <c r="H35" s="122" t="n"/>
    </row>
    <row r="36" ht="42" customHeight="1" s="58">
      <c r="A36" s="122" t="n"/>
      <c r="B36" s="292" t="inlineStr">
        <is>
          <t>Unused residential property finance costs (overseas)</t>
        </is>
      </c>
      <c r="C36" s="219" t="inlineStr">
        <is>
          <t>Overseas residential finance costs carried forward from a prior year. Consult an accountant.</t>
        </is>
      </c>
      <c r="D36" s="122" t="n"/>
      <c r="E36" s="122" t="n"/>
      <c r="F36" s="122" t="n"/>
      <c r="G36" s="122" t="n"/>
      <c r="H36" s="122" t="n"/>
    </row>
    <row r="37" ht="42" customHeight="1" s="58">
      <c r="A37" s="122" t="n"/>
      <c r="B37" s="290" t="inlineStr">
        <is>
          <t>Legal, management and other professional fees (overseas)</t>
        </is>
      </c>
      <c r="C37" s="216" t="inlineStr">
        <is>
          <t>Agent fees, solicitor fees, and accountant fees relating to the overseas rental property.</t>
        </is>
      </c>
      <c r="D37" s="122" t="n"/>
      <c r="E37" s="122" t="n"/>
      <c r="F37" s="122" t="n"/>
      <c r="G37" s="122" t="n"/>
      <c r="H37" s="122" t="n"/>
    </row>
    <row r="38" ht="42" customHeight="1" s="58">
      <c r="A38" s="122" t="n"/>
      <c r="B38" s="292" t="inlineStr">
        <is>
          <t>Costs of services provided, including wages (overseas)</t>
        </is>
      </c>
      <c r="C38" s="219" t="inlineStr">
        <is>
          <t>Wages paid to staff employed specifically for the overseas rental property.</t>
        </is>
      </c>
      <c r="D38" s="122" t="n"/>
      <c r="E38" s="122" t="n"/>
      <c r="F38" s="122" t="n"/>
      <c r="G38" s="122" t="n"/>
      <c r="H38" s="122" t="n"/>
    </row>
    <row r="39" ht="42" customHeight="1" s="58">
      <c r="A39" s="122" t="n"/>
      <c r="B39" s="290" t="inlineStr">
        <is>
          <t>Travel expenses (overseas)</t>
        </is>
      </c>
      <c r="C39" s="216" t="inlineStr">
        <is>
          <t>Travel costs wholly and exclusively for managing the overseas rental property. HMRC scrutinises overseas travel claims — keep detailed records of the business purpose.</t>
        </is>
      </c>
      <c r="D39" s="122" t="n"/>
      <c r="E39" s="122" t="n"/>
      <c r="F39" s="122" t="n"/>
      <c r="G39" s="122" t="n"/>
      <c r="H39" s="122" t="n"/>
    </row>
    <row r="40" ht="42" customHeight="1" s="58">
      <c r="A40" s="122" t="n"/>
      <c r="B40" s="292" t="inlineStr">
        <is>
          <t>Other allowable property expenses (overseas)</t>
        </is>
      </c>
      <c r="C40" s="219" t="inlineStr">
        <is>
          <t>Any allowable overseas property expense not fitting another category. Add detail in the Notes column.</t>
        </is>
      </c>
      <c r="D40" s="122" t="n"/>
      <c r="E40" s="122" t="n"/>
      <c r="F40" s="122" t="n"/>
      <c r="G40" s="122" t="n"/>
      <c r="H40" s="122" t="n"/>
    </row>
    <row r="41" ht="8" customHeight="1" s="58">
      <c r="A41" s="122" t="n"/>
      <c r="B41" s="122" t="n"/>
      <c r="C41" s="122" t="n"/>
      <c r="D41" s="122" t="n"/>
      <c r="E41" s="122" t="n"/>
      <c r="F41" s="122" t="n"/>
      <c r="G41" s="122" t="n"/>
      <c r="H41" s="122" t="n"/>
    </row>
    <row r="42" ht="60" customHeight="1" s="58">
      <c r="A42" s="122" t="n"/>
      <c r="B42" s="284" t="inlineStr">
        <is>
          <t>🌍  WHY THE COUNTRY COLUMN MATTERS
The Overseas Transactions sheet includes a Country column (column E). You must select the country for every overseas transaction. HMRC requires overseas income to be reported separately by country on the Foreign pages (SA106) of your Self Assessment return. If you earn rent from properties in both France and Spain, each country's transactions must be identifiable independently. If your country is not in the dropdown, select 'Other (see Notes)' and specify the country in the Notes column.</t>
        </is>
      </c>
      <c r="C42" s="132" t="n"/>
      <c r="D42" s="122" t="n"/>
      <c r="E42" s="122" t="n"/>
      <c r="F42" s="122" t="n"/>
      <c r="G42" s="122" t="n"/>
      <c r="H42" s="122" t="n"/>
    </row>
    <row r="43" ht="8" customHeight="1" s="58">
      <c r="A43" s="123" t="n"/>
      <c r="B43" s="123" t="n"/>
      <c r="C43" s="123" t="n"/>
      <c r="D43" s="123" t="n"/>
      <c r="E43" s="123" t="n"/>
      <c r="F43" s="123" t="n"/>
      <c r="G43" s="123" t="n"/>
    </row>
    <row r="44" ht="56" customHeight="1" s="58">
      <c r="A44" s="123" t="n"/>
      <c r="B44" s="297" t="inlineStr">
        <is>
          <t>🔒  INCOME / EXPENSE COLUMN BLOCKING
The Income (£) and Expense (£) columns have smart validation: if you select an income category (e.g. 'Total rents') Excel will block you from entering an amount in the Expense column, and vice versa. This prevents a common error and ensures your data maps correctly to HMRC categories. If you receive a validation error, check that you have selected the correct category before entering the amount.</t>
        </is>
      </c>
      <c r="C44" s="132" t="n"/>
      <c r="D44" s="123" t="n"/>
    </row>
    <row r="45" ht="8" customHeight="1" s="58">
      <c r="A45" s="123" t="n"/>
      <c r="B45" s="123" t="n"/>
      <c r="C45" s="123" t="n"/>
      <c r="D45" s="123" t="n"/>
      <c r="E45" s="123" t="n"/>
      <c r="F45" s="123" t="n"/>
      <c r="G45" s="123" t="n"/>
    </row>
    <row r="46" ht="48" customHeight="1" s="58">
      <c r="A46" s="118" t="n"/>
      <c r="B46" s="225" t="inlineStr">
        <is>
          <t xml:space="preserve">  Official HMRC source (Update Notice / Regulation 8):
  https://www.gov.uk/government/consultations/tertiary-legislation-for-making-tax-digital-for-income-tax/notices-made-under-regulations-3-8-12-and-16-of-the-income-tax-digital-requirements-regulations-2021-si-2021-no-1076
  Property Income Manual: gov.uk/hmrc-internal-manuals/property-income-manual
  Overseas property SA106: gov.uk/government/publications/self-assessment-foreign-sa106</t>
        </is>
      </c>
      <c r="D46" s="118" t="n"/>
    </row>
    <row r="47" ht="20" customHeight="1" s="58">
      <c r="A47" s="118" t="n"/>
      <c r="B47" s="296" t="inlineStr">
        <is>
          <t xml:space="preserve">  makemtdeasy.co.uk   ·   hello@makemtdeasy.co.uk</t>
        </is>
      </c>
      <c r="D47" s="118" t="n"/>
      <c r="E47" s="118" t="n"/>
      <c r="F47" s="118" t="n"/>
      <c r="G47" s="118" t="n"/>
    </row>
  </sheetData>
  <mergeCells count="12">
    <mergeCell ref="B6:C6"/>
    <mergeCell ref="B44:C44"/>
    <mergeCell ref="B2:C2"/>
    <mergeCell ref="B47:C47"/>
    <mergeCell ref="B15:C15"/>
    <mergeCell ref="B42:C42"/>
    <mergeCell ref="B46:C46"/>
    <mergeCell ref="B31:C31"/>
    <mergeCell ref="B26:C26"/>
    <mergeCell ref="B9:C9"/>
    <mergeCell ref="B1:C1"/>
    <mergeCell ref="B4:C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tabColor rgb="00E2E8F0"/>
    <outlinePr summaryBelow="1" summaryRight="1"/>
    <pageSetUpPr/>
  </sheetPr>
  <dimension ref="A1:G35"/>
  <sheetViews>
    <sheetView workbookViewId="0">
      <selection activeCell="A1" sqref="A1"/>
    </sheetView>
  </sheetViews>
  <sheetFormatPr baseColWidth="8" defaultRowHeight="15"/>
  <sheetData>
    <row r="1">
      <c r="A1" s="57" t="inlineStr">
        <is>
          <t>Total rents</t>
        </is>
      </c>
      <c r="B1" s="57" t="inlineStr">
        <is>
          <t>Total rents (overseas)</t>
        </is>
      </c>
      <c r="C1" s="57" t="inlineStr">
        <is>
          <t>Australia</t>
        </is>
      </c>
      <c r="D1" s="57" t="inlineStr">
        <is>
          <t>Total rents</t>
        </is>
      </c>
      <c r="E1" s="57" t="inlineStr">
        <is>
          <t>Rent, rates, insurance, ground rents</t>
        </is>
      </c>
      <c r="F1" s="57" t="inlineStr">
        <is>
          <t>Total rents (overseas)</t>
        </is>
      </c>
      <c r="G1" s="57" t="inlineStr">
        <is>
          <t>Rent, rates, insurance, ground rents (overseas)</t>
        </is>
      </c>
    </row>
    <row r="2">
      <c r="A2" s="57" t="inlineStr">
        <is>
          <t>Other income from property</t>
        </is>
      </c>
      <c r="B2" s="57" t="inlineStr">
        <is>
          <t>Other income from overseas property</t>
        </is>
      </c>
      <c r="C2" s="57" t="inlineStr">
        <is>
          <t>Austria</t>
        </is>
      </c>
      <c r="D2" s="57" t="inlineStr">
        <is>
          <t>Other income from property</t>
        </is>
      </c>
      <c r="E2" s="57" t="inlineStr">
        <is>
          <t>Property repairs and maintenance</t>
        </is>
      </c>
      <c r="F2" s="57" t="inlineStr">
        <is>
          <t>Other income from overseas property</t>
        </is>
      </c>
      <c r="G2" s="57" t="inlineStr">
        <is>
          <t>Property repairs and maintenance (overseas)</t>
        </is>
      </c>
    </row>
    <row r="3">
      <c r="A3" s="57" t="inlineStr">
        <is>
          <t>Tax taken from total rents and other income from property</t>
        </is>
      </c>
      <c r="B3" s="57" t="inlineStr">
        <is>
          <t>Premiums for the grant of a lease (overseas)</t>
        </is>
      </c>
      <c r="C3" s="57" t="inlineStr">
        <is>
          <t>Belgium</t>
        </is>
      </c>
      <c r="D3" s="57" t="inlineStr">
        <is>
          <t>Tax taken from total rents and other income from property</t>
        </is>
      </c>
      <c r="E3" s="57" t="inlineStr">
        <is>
          <t>Residential property finance costs</t>
        </is>
      </c>
      <c r="F3" s="57" t="inlineStr">
        <is>
          <t>Premiums for the grant of a lease (overseas)</t>
        </is>
      </c>
      <c r="G3" s="57" t="inlineStr">
        <is>
          <t>Residential property finance costs (overseas)</t>
        </is>
      </c>
    </row>
    <row r="4">
      <c r="A4" s="57" t="inlineStr">
        <is>
          <t>Premiums for the grant of a lease</t>
        </is>
      </c>
      <c r="B4" s="57" t="inlineStr">
        <is>
          <t>Foreign tax taken off</t>
        </is>
      </c>
      <c r="C4" s="57" t="inlineStr">
        <is>
          <t>Canada</t>
        </is>
      </c>
      <c r="D4" s="57" t="inlineStr">
        <is>
          <t>Premiums for the grant of a lease</t>
        </is>
      </c>
      <c r="E4" s="57" t="inlineStr">
        <is>
          <t>Non-residential property finance costs</t>
        </is>
      </c>
      <c r="F4" s="57" t="inlineStr">
        <is>
          <t>Foreign tax taken off</t>
        </is>
      </c>
      <c r="G4" s="57" t="inlineStr">
        <is>
          <t>Non-residential property finance costs (overseas)</t>
        </is>
      </c>
    </row>
    <row r="5">
      <c r="A5" s="57" t="inlineStr">
        <is>
          <t>Reverse premiums and inducements</t>
        </is>
      </c>
      <c r="B5" s="57" t="inlineStr">
        <is>
          <t>Rent, rates, insurance, ground rents (overseas)</t>
        </is>
      </c>
      <c r="C5" s="57" t="inlineStr">
        <is>
          <t>Croatia</t>
        </is>
      </c>
      <c r="D5" s="57" t="inlineStr">
        <is>
          <t>Reverse premiums and inducements</t>
        </is>
      </c>
      <c r="E5" s="57" t="inlineStr">
        <is>
          <t>Unused residential property finance costs</t>
        </is>
      </c>
      <c r="G5" s="57" t="inlineStr">
        <is>
          <t>Unused residential property finance costs (overseas)</t>
        </is>
      </c>
    </row>
    <row r="6">
      <c r="A6" s="57" t="inlineStr">
        <is>
          <t>Rent, rates, insurance, ground rents</t>
        </is>
      </c>
      <c r="B6" s="57" t="inlineStr">
        <is>
          <t>Property repairs and maintenance (overseas)</t>
        </is>
      </c>
      <c r="C6" s="57" t="inlineStr">
        <is>
          <t>Cyprus</t>
        </is>
      </c>
      <c r="E6" s="57" t="inlineStr">
        <is>
          <t>Legal, management and other professional fees</t>
        </is>
      </c>
      <c r="G6" s="57" t="inlineStr">
        <is>
          <t>Legal, management and other professional fees (overseas)</t>
        </is>
      </c>
    </row>
    <row r="7">
      <c r="A7" s="57" t="inlineStr">
        <is>
          <t>Property repairs and maintenance</t>
        </is>
      </c>
      <c r="B7" s="57" t="inlineStr">
        <is>
          <t>Residential property finance costs (overseas)</t>
        </is>
      </c>
      <c r="C7" s="57" t="inlineStr">
        <is>
          <t>Czech Republic</t>
        </is>
      </c>
      <c r="E7" s="57" t="inlineStr">
        <is>
          <t>Costs of services provided, including wages</t>
        </is>
      </c>
      <c r="G7" s="57" t="inlineStr">
        <is>
          <t>Costs of services provided, including wages (overseas)</t>
        </is>
      </c>
    </row>
    <row r="8">
      <c r="A8" s="57" t="inlineStr">
        <is>
          <t>Residential property finance costs</t>
        </is>
      </c>
      <c r="B8" s="57" t="inlineStr">
        <is>
          <t>Non-residential property finance costs (overseas)</t>
        </is>
      </c>
      <c r="C8" s="57" t="inlineStr">
        <is>
          <t>Denmark</t>
        </is>
      </c>
      <c r="E8" s="57" t="inlineStr">
        <is>
          <t>Travel expenses</t>
        </is>
      </c>
      <c r="G8" s="57" t="inlineStr">
        <is>
          <t>Travel expenses (overseas)</t>
        </is>
      </c>
    </row>
    <row r="9">
      <c r="A9" s="57" t="inlineStr">
        <is>
          <t>Non-residential property finance costs</t>
        </is>
      </c>
      <c r="B9" s="57" t="inlineStr">
        <is>
          <t>Unused residential property finance costs (overseas)</t>
        </is>
      </c>
      <c r="C9" s="57" t="inlineStr">
        <is>
          <t>Dubai / UAE</t>
        </is>
      </c>
      <c r="E9" s="57" t="inlineStr">
        <is>
          <t>Other allowable property expenses</t>
        </is>
      </c>
      <c r="G9" s="57" t="inlineStr">
        <is>
          <t>Other allowable property expenses (overseas)</t>
        </is>
      </c>
    </row>
    <row r="10">
      <c r="A10" s="57" t="inlineStr">
        <is>
          <t>Unused residential property finance costs</t>
        </is>
      </c>
      <c r="B10" s="57" t="inlineStr">
        <is>
          <t>Legal, management and other professional fees (overseas)</t>
        </is>
      </c>
      <c r="C10" s="57" t="inlineStr">
        <is>
          <t>Finland</t>
        </is>
      </c>
    </row>
    <row r="11">
      <c r="A11" s="57" t="inlineStr">
        <is>
          <t>Legal, management and other professional fees</t>
        </is>
      </c>
      <c r="B11" s="57" t="inlineStr">
        <is>
          <t>Costs of services provided, including wages (overseas)</t>
        </is>
      </c>
      <c r="C11" s="57" t="inlineStr">
        <is>
          <t>France</t>
        </is>
      </c>
    </row>
    <row r="12">
      <c r="A12" s="57" t="inlineStr">
        <is>
          <t>Costs of services provided, including wages</t>
        </is>
      </c>
      <c r="B12" s="57" t="inlineStr">
        <is>
          <t>Travel expenses (overseas)</t>
        </is>
      </c>
      <c r="C12" s="57" t="inlineStr">
        <is>
          <t>Germany</t>
        </is>
      </c>
    </row>
    <row r="13">
      <c r="A13" s="57" t="inlineStr">
        <is>
          <t>Travel expenses</t>
        </is>
      </c>
      <c r="B13" s="57" t="inlineStr">
        <is>
          <t>Other allowable property expenses (overseas)</t>
        </is>
      </c>
      <c r="C13" s="57" t="inlineStr">
        <is>
          <t>Greece</t>
        </is>
      </c>
    </row>
    <row r="14">
      <c r="A14" s="57" t="inlineStr">
        <is>
          <t>Other allowable property expenses</t>
        </is>
      </c>
      <c r="C14" s="57" t="inlineStr">
        <is>
          <t>Hong Kong</t>
        </is>
      </c>
    </row>
    <row r="15">
      <c r="C15" s="57" t="inlineStr">
        <is>
          <t>Hungary</t>
        </is>
      </c>
    </row>
    <row r="16">
      <c r="C16" s="57" t="inlineStr">
        <is>
          <t>India</t>
        </is>
      </c>
    </row>
    <row r="17">
      <c r="C17" s="57" t="inlineStr">
        <is>
          <t>Ireland</t>
        </is>
      </c>
    </row>
    <row r="18">
      <c r="C18" s="57" t="inlineStr">
        <is>
          <t>Israel</t>
        </is>
      </c>
    </row>
    <row r="19">
      <c r="C19" s="57" t="inlineStr">
        <is>
          <t>Italy</t>
        </is>
      </c>
    </row>
    <row r="20">
      <c r="C20" s="57" t="inlineStr">
        <is>
          <t>Japan</t>
        </is>
      </c>
    </row>
    <row r="21">
      <c r="C21" s="57" t="inlineStr">
        <is>
          <t>Malta</t>
        </is>
      </c>
    </row>
    <row r="22">
      <c r="C22" s="57" t="inlineStr">
        <is>
          <t>Netherlands</t>
        </is>
      </c>
    </row>
    <row r="23">
      <c r="C23" s="57" t="inlineStr">
        <is>
          <t>New Zealand</t>
        </is>
      </c>
    </row>
    <row r="24">
      <c r="C24" s="57" t="inlineStr">
        <is>
          <t>Norway</t>
        </is>
      </c>
    </row>
    <row r="25">
      <c r="C25" s="57" t="inlineStr">
        <is>
          <t>Poland</t>
        </is>
      </c>
    </row>
    <row r="26">
      <c r="C26" s="57" t="inlineStr">
        <is>
          <t>Portugal</t>
        </is>
      </c>
    </row>
    <row r="27">
      <c r="C27" s="57" t="inlineStr">
        <is>
          <t>Singapore</t>
        </is>
      </c>
    </row>
    <row r="28">
      <c r="C28" s="57" t="inlineStr">
        <is>
          <t>South Africa</t>
        </is>
      </c>
    </row>
    <row r="29">
      <c r="C29" s="57" t="inlineStr">
        <is>
          <t>Spain</t>
        </is>
      </c>
    </row>
    <row r="30">
      <c r="C30" s="57" t="inlineStr">
        <is>
          <t>Sweden</t>
        </is>
      </c>
    </row>
    <row r="31">
      <c r="C31" s="57" t="inlineStr">
        <is>
          <t>Switzerland</t>
        </is>
      </c>
    </row>
    <row r="32">
      <c r="C32" s="57" t="inlineStr">
        <is>
          <t>Thailand</t>
        </is>
      </c>
    </row>
    <row r="33">
      <c r="C33" s="57" t="inlineStr">
        <is>
          <t>Turkey</t>
        </is>
      </c>
    </row>
    <row r="34">
      <c r="C34" s="57" t="inlineStr">
        <is>
          <t>USA</t>
        </is>
      </c>
    </row>
    <row r="35">
      <c r="C35" s="57" t="inlineStr">
        <is>
          <t>Other (see Notes)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Tax Hare</dc:creator>
  <dc:title xmlns:dc="http://purl.org/dc/elements/1.1/">Tax Hare - UK Landlord MTD ITSA Template</dc:title>
  <dc:subject xmlns:dc="http://purl.org/dc/elements/1.1/">HMRC MTD ITSA record-keeping for UK property landlords</dc:subject>
  <dc:language xmlns:dc="http://purl.org/dc/elements/1.1/">en-US</dc:language>
  <dcterms:created xmlns:dcterms="http://purl.org/dc/terms/" xmlns:xsi="http://www.w3.org/2001/XMLSchema-instance" xsi:type="dcterms:W3CDTF">2026-04-28T22:24:17Z</dcterms:created>
  <dcterms:modified xmlns:dcterms="http://purl.org/dc/terms/" xmlns:xsi="http://www.w3.org/2001/XMLSchema-instance" xsi:type="dcterms:W3CDTF">2026-05-28T13:29:25Z</dcterms:modified>
  <cp:lastModifiedBy>Tax Hare</cp:lastModifiedBy>
  <cp:revision>0</cp:revision>
</cp:coreProperties>
</file>